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checkCompatibility="1" defaultThemeVersion="124226"/>
  <mc:AlternateContent xmlns:mc="http://schemas.openxmlformats.org/markup-compatibility/2006">
    <mc:Choice Requires="x15">
      <x15ac:absPath xmlns:x15ac="http://schemas.microsoft.com/office/spreadsheetml/2010/11/ac" url="U:\Elevator Pads\ELEVATOR Desktop 2023\"/>
    </mc:Choice>
  </mc:AlternateContent>
  <xr:revisionPtr revIDLastSave="0" documentId="8_{FEDCE2D1-BBD7-4531-8CF8-30973863379E}" xr6:coauthVersionLast="47" xr6:coauthVersionMax="47" xr10:uidLastSave="{00000000-0000-0000-0000-000000000000}"/>
  <bookViews>
    <workbookView xWindow="2892" yWindow="1500" windowWidth="18204" windowHeight="10860" xr2:uid="{00000000-000D-0000-FFFF-FFFF00000000}"/>
  </bookViews>
  <sheets>
    <sheet name="EP Form" sheetId="7" r:id="rId1"/>
    <sheet name="InfoSheet" sheetId="11" r:id="rId2"/>
    <sheet name="Quote" sheetId="33" r:id="rId3"/>
    <sheet name="Cutout example" sheetId="32" r:id="rId4"/>
    <sheet name="MM to Inch Conv" sheetId="26" r:id="rId5"/>
    <sheet name="OfficeOnlyA" sheetId="25" r:id="rId6"/>
    <sheet name="OfficeOnlyB" sheetId="27" r:id="rId7"/>
    <sheet name="OfficeOnlyC" sheetId="28" r:id="rId8"/>
    <sheet name="OfficeOnlyD" sheetId="29" r:id="rId9"/>
    <sheet name="OfficeOnlyE" sheetId="30" r:id="rId10"/>
    <sheet name="OfficeOnlyF" sheetId="31" r:id="rId11"/>
  </sheets>
  <definedNames>
    <definedName name="Colour">#REF!</definedName>
    <definedName name="Colours">#REF!</definedName>
    <definedName name="Material">#REF!</definedName>
    <definedName name="_xlnm.Print_Area" localSheetId="3">'Cutout example'!$B$2:$Q$31</definedName>
    <definedName name="_xlnm.Print_Area" localSheetId="0">'EP Form'!$B$2:$Q$79</definedName>
    <definedName name="_xlnm.Print_Area" localSheetId="1">InfoSheet!$B$2:$P$90</definedName>
    <definedName name="_xlnm.Print_Area" localSheetId="5">OfficeOnlyA!$A$1:$S$78</definedName>
    <definedName name="_xlnm.Print_Area" localSheetId="6">OfficeOnlyB!$A$1:$S$77</definedName>
    <definedName name="_xlnm.Print_Area" localSheetId="7">OfficeOnlyC!$A$1:$S$77</definedName>
    <definedName name="_xlnm.Print_Area" localSheetId="8">OfficeOnlyD!$A$1:$S$78</definedName>
    <definedName name="_xlnm.Print_Area" localSheetId="9">OfficeOnlyE!$A$1:$S$77</definedName>
    <definedName name="_xlnm.Print_Area" localSheetId="10">OfficeOnlyF!$A$1:$S$77</definedName>
    <definedName name="Suspens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6" i="31" l="1"/>
  <c r="Q55" i="31"/>
  <c r="Q54" i="31"/>
  <c r="Q53" i="31"/>
  <c r="Q52" i="31"/>
  <c r="I59" i="33"/>
  <c r="I57" i="33"/>
  <c r="I54" i="33"/>
  <c r="M54" i="33" s="1"/>
  <c r="I51" i="33"/>
  <c r="M51" i="33" s="1"/>
  <c r="O8" i="25"/>
  <c r="O8" i="27" l="1"/>
  <c r="O8" i="28"/>
  <c r="O8" i="29"/>
  <c r="O8" i="30"/>
  <c r="O8" i="31"/>
  <c r="Q56" i="30"/>
  <c r="Q55" i="30"/>
  <c r="Q54" i="30"/>
  <c r="Q53" i="30"/>
  <c r="Q52" i="30"/>
  <c r="Q56" i="29"/>
  <c r="Q55" i="29"/>
  <c r="Q54" i="29"/>
  <c r="Q53" i="29"/>
  <c r="Q52" i="29"/>
  <c r="Q56" i="28"/>
  <c r="Q55" i="28"/>
  <c r="Q54" i="28"/>
  <c r="Q53" i="28"/>
  <c r="Q52" i="28"/>
  <c r="Q55" i="27"/>
  <c r="Q54" i="27"/>
  <c r="Q53" i="27"/>
  <c r="Q52" i="27"/>
  <c r="Q51" i="27"/>
  <c r="Q56" i="25"/>
  <c r="Q55" i="25"/>
  <c r="Q54" i="25"/>
  <c r="Q53" i="25"/>
  <c r="Q52" i="25"/>
  <c r="M59" i="33" l="1"/>
  <c r="M57" i="33"/>
  <c r="I49" i="33"/>
  <c r="M49" i="33" s="1"/>
  <c r="I47" i="33"/>
  <c r="M47" i="33" s="1"/>
  <c r="I45" i="33"/>
  <c r="M45" i="33" s="1"/>
  <c r="N25" i="7"/>
  <c r="I43" i="33" s="1"/>
  <c r="M43" i="33" s="1"/>
  <c r="J16" i="33" l="1"/>
  <c r="L18" i="33" s="1"/>
  <c r="P32" i="7"/>
  <c r="D15" i="28"/>
  <c r="J14" i="28" l="1"/>
  <c r="F51" i="7"/>
  <c r="D52" i="7" s="1"/>
  <c r="P30" i="33" s="1"/>
  <c r="I41" i="33" s="1"/>
  <c r="B14" i="29"/>
  <c r="B15" i="29"/>
  <c r="B16" i="29"/>
  <c r="B17" i="29"/>
  <c r="B18" i="29"/>
  <c r="B19" i="29"/>
  <c r="AI14" i="28" l="1"/>
  <c r="AL14" i="28"/>
  <c r="AK14" i="28"/>
  <c r="Y14" i="28"/>
  <c r="AD14" i="28"/>
  <c r="AJ14" i="28"/>
  <c r="AG14" i="28"/>
  <c r="AB14" i="28"/>
  <c r="AA14" i="28"/>
  <c r="AF14" i="28"/>
  <c r="Z14" i="28"/>
  <c r="AE14" i="28"/>
  <c r="D51" i="7"/>
  <c r="P27" i="33" s="1"/>
  <c r="P34" i="7"/>
  <c r="P35" i="7"/>
  <c r="J31" i="26"/>
  <c r="J32" i="26"/>
  <c r="J33" i="26"/>
  <c r="E31" i="26"/>
  <c r="E32" i="26"/>
  <c r="E33" i="26"/>
  <c r="D9" i="26"/>
  <c r="E9" i="26" s="1"/>
  <c r="D10" i="26"/>
  <c r="E10" i="26" s="1"/>
  <c r="D11" i="26"/>
  <c r="E11" i="26" s="1"/>
  <c r="D12" i="26"/>
  <c r="E12" i="26" s="1"/>
  <c r="D13" i="26"/>
  <c r="E13" i="26" s="1"/>
  <c r="D14" i="26"/>
  <c r="E14" i="26" s="1"/>
  <c r="D15" i="26"/>
  <c r="E15" i="26" s="1"/>
  <c r="D16" i="26"/>
  <c r="E16" i="26" s="1"/>
  <c r="D17" i="26"/>
  <c r="E17" i="26" s="1"/>
  <c r="D18" i="26"/>
  <c r="E18" i="26" s="1"/>
  <c r="D19" i="26"/>
  <c r="E19" i="26" s="1"/>
  <c r="D20" i="26"/>
  <c r="E20" i="26" s="1"/>
  <c r="D21" i="26"/>
  <c r="E21" i="26" s="1"/>
  <c r="D22" i="26"/>
  <c r="E22" i="26" s="1"/>
  <c r="D23" i="26"/>
  <c r="E23" i="26" s="1"/>
  <c r="D24" i="26"/>
  <c r="E24" i="26" s="1"/>
  <c r="D25" i="26"/>
  <c r="E25" i="26" s="1"/>
  <c r="D26" i="26"/>
  <c r="E26" i="26" s="1"/>
  <c r="D27" i="26"/>
  <c r="E27" i="26" s="1"/>
  <c r="D28" i="26"/>
  <c r="E28" i="26" s="1"/>
  <c r="D29" i="26"/>
  <c r="E29" i="26" s="1"/>
  <c r="D30" i="26"/>
  <c r="E30" i="26" s="1"/>
  <c r="J9" i="26"/>
  <c r="J30" i="26"/>
  <c r="J29" i="26"/>
  <c r="J28" i="26"/>
  <c r="J27" i="26"/>
  <c r="J26" i="26"/>
  <c r="J25" i="26"/>
  <c r="J24" i="26"/>
  <c r="J23" i="26"/>
  <c r="J22" i="26"/>
  <c r="J21" i="26"/>
  <c r="J20" i="26"/>
  <c r="J19" i="26"/>
  <c r="J18" i="26"/>
  <c r="J17" i="26"/>
  <c r="J16" i="26"/>
  <c r="J15" i="26"/>
  <c r="J14" i="26"/>
  <c r="J13" i="26"/>
  <c r="J12" i="26"/>
  <c r="J11" i="26"/>
  <c r="J10" i="26"/>
  <c r="J6" i="26"/>
  <c r="D6" i="26"/>
  <c r="E6" i="26" s="1"/>
  <c r="I14" i="30" l="1"/>
  <c r="J14" i="30"/>
  <c r="K14" i="30"/>
  <c r="L14" i="30"/>
  <c r="M14" i="30"/>
  <c r="N14" i="30"/>
  <c r="O14" i="30"/>
  <c r="I15" i="30"/>
  <c r="J15" i="30"/>
  <c r="K15" i="30"/>
  <c r="L15" i="30"/>
  <c r="M15" i="30"/>
  <c r="P36" i="30" s="1"/>
  <c r="N15" i="30"/>
  <c r="O15" i="30"/>
  <c r="I16" i="30"/>
  <c r="J16" i="30"/>
  <c r="K16" i="30"/>
  <c r="L16" i="30"/>
  <c r="M16" i="30"/>
  <c r="K55" i="30" s="1"/>
  <c r="N16" i="30"/>
  <c r="O16" i="30"/>
  <c r="P16" i="30"/>
  <c r="I17" i="30"/>
  <c r="J17" i="30"/>
  <c r="K17" i="30"/>
  <c r="L17" i="30"/>
  <c r="M17" i="30"/>
  <c r="N17" i="30"/>
  <c r="O17" i="30"/>
  <c r="P17" i="30"/>
  <c r="I18" i="30"/>
  <c r="J18" i="30"/>
  <c r="K18" i="30"/>
  <c r="L18" i="30"/>
  <c r="M18" i="30"/>
  <c r="N18" i="30"/>
  <c r="O18" i="30"/>
  <c r="I19" i="30"/>
  <c r="J19" i="30"/>
  <c r="K19" i="30"/>
  <c r="L19" i="30"/>
  <c r="M19" i="30"/>
  <c r="N19" i="30"/>
  <c r="O19" i="30"/>
  <c r="I20" i="30"/>
  <c r="J20" i="30"/>
  <c r="K20" i="30"/>
  <c r="L20" i="30"/>
  <c r="M20" i="30"/>
  <c r="N20" i="30"/>
  <c r="O20" i="30"/>
  <c r="P20" i="30"/>
  <c r="I16" i="25"/>
  <c r="O74" i="31"/>
  <c r="N74" i="31"/>
  <c r="M74" i="31"/>
  <c r="L74" i="31"/>
  <c r="K74" i="31"/>
  <c r="J74" i="31"/>
  <c r="I74" i="31"/>
  <c r="H74" i="31"/>
  <c r="G74" i="31"/>
  <c r="F74" i="31"/>
  <c r="E74" i="31"/>
  <c r="D74" i="31"/>
  <c r="C74" i="31"/>
  <c r="B23" i="31"/>
  <c r="M23" i="31" s="1"/>
  <c r="O20" i="31"/>
  <c r="N20" i="31"/>
  <c r="M20" i="31"/>
  <c r="L20" i="31"/>
  <c r="K20" i="31"/>
  <c r="J20" i="31"/>
  <c r="I20" i="31"/>
  <c r="O19" i="31"/>
  <c r="N19" i="31"/>
  <c r="M19" i="31"/>
  <c r="L19" i="31"/>
  <c r="K19" i="31"/>
  <c r="J19" i="31"/>
  <c r="I19" i="31"/>
  <c r="E19" i="31"/>
  <c r="H23" i="31" s="1"/>
  <c r="D19" i="31"/>
  <c r="C19" i="31"/>
  <c r="B19" i="31"/>
  <c r="P18" i="31"/>
  <c r="O18" i="31"/>
  <c r="N18" i="31"/>
  <c r="M18" i="31"/>
  <c r="L18" i="31"/>
  <c r="K18" i="31"/>
  <c r="J18" i="31"/>
  <c r="I18" i="31"/>
  <c r="E18" i="31"/>
  <c r="D18" i="31"/>
  <c r="C18" i="31"/>
  <c r="B18" i="31"/>
  <c r="P17" i="31"/>
  <c r="O17" i="31"/>
  <c r="N17" i="31"/>
  <c r="M17" i="31"/>
  <c r="L17" i="31"/>
  <c r="K17" i="31"/>
  <c r="J17" i="31"/>
  <c r="I17" i="31"/>
  <c r="E17" i="31"/>
  <c r="D17" i="31"/>
  <c r="C17" i="31"/>
  <c r="P16" i="31"/>
  <c r="O16" i="31"/>
  <c r="N16" i="31"/>
  <c r="M16" i="31"/>
  <c r="K55" i="31" s="1"/>
  <c r="L16" i="31"/>
  <c r="K16" i="31"/>
  <c r="J16" i="31"/>
  <c r="I16" i="31"/>
  <c r="E16" i="31"/>
  <c r="D16" i="31"/>
  <c r="C16" i="31"/>
  <c r="B16" i="31"/>
  <c r="O15" i="31"/>
  <c r="N15" i="31"/>
  <c r="M15" i="31"/>
  <c r="P36" i="31" s="1"/>
  <c r="L15" i="31"/>
  <c r="K15" i="31"/>
  <c r="J15" i="31"/>
  <c r="I15" i="31"/>
  <c r="E15" i="31"/>
  <c r="D15" i="31"/>
  <c r="C15" i="31"/>
  <c r="B15" i="31"/>
  <c r="O14" i="31"/>
  <c r="N14" i="31"/>
  <c r="M14" i="31"/>
  <c r="L14" i="31"/>
  <c r="K14" i="31"/>
  <c r="J14" i="31"/>
  <c r="I14" i="31"/>
  <c r="E14" i="31"/>
  <c r="D14" i="31"/>
  <c r="C14" i="31"/>
  <c r="B14" i="31"/>
  <c r="M7" i="31"/>
  <c r="E7" i="31"/>
  <c r="M6" i="31"/>
  <c r="E6" i="31"/>
  <c r="O74" i="30"/>
  <c r="N74" i="30"/>
  <c r="M74" i="30"/>
  <c r="L74" i="30"/>
  <c r="K74" i="30"/>
  <c r="J74" i="30"/>
  <c r="I74" i="30"/>
  <c r="H74" i="30"/>
  <c r="G74" i="30"/>
  <c r="F74" i="30"/>
  <c r="E74" i="30"/>
  <c r="D74" i="30"/>
  <c r="C74" i="30"/>
  <c r="M23" i="30"/>
  <c r="B23" i="30"/>
  <c r="E19" i="30"/>
  <c r="D19" i="30"/>
  <c r="C19" i="30"/>
  <c r="B19" i="30"/>
  <c r="E18" i="30"/>
  <c r="H23" i="30" s="1"/>
  <c r="D18" i="30"/>
  <c r="C18" i="30"/>
  <c r="B18" i="30"/>
  <c r="E17" i="30"/>
  <c r="D17" i="30"/>
  <c r="C17" i="30"/>
  <c r="E16" i="30"/>
  <c r="D16" i="30"/>
  <c r="C16" i="30"/>
  <c r="B16" i="30"/>
  <c r="E15" i="30"/>
  <c r="D15" i="30"/>
  <c r="C15" i="30"/>
  <c r="B15" i="30"/>
  <c r="E14" i="30"/>
  <c r="D14" i="30"/>
  <c r="C14" i="30"/>
  <c r="B14" i="30"/>
  <c r="M7" i="30"/>
  <c r="E7" i="30"/>
  <c r="M6" i="30"/>
  <c r="E6" i="30"/>
  <c r="O75" i="29"/>
  <c r="N75" i="29"/>
  <c r="M75" i="29"/>
  <c r="L75" i="29"/>
  <c r="K75" i="29"/>
  <c r="J75" i="29"/>
  <c r="I75" i="29"/>
  <c r="H75" i="29"/>
  <c r="G75" i="29"/>
  <c r="F75" i="29"/>
  <c r="E75" i="29"/>
  <c r="D75" i="29"/>
  <c r="C75" i="29"/>
  <c r="B23" i="29"/>
  <c r="M23" i="29" s="1"/>
  <c r="P20" i="29"/>
  <c r="O20" i="29"/>
  <c r="N20" i="29"/>
  <c r="M20" i="29"/>
  <c r="L20" i="29"/>
  <c r="K20" i="29"/>
  <c r="J20" i="29"/>
  <c r="I20" i="29"/>
  <c r="P19" i="29"/>
  <c r="O19" i="29"/>
  <c r="N19" i="29"/>
  <c r="M19" i="29"/>
  <c r="L19" i="29"/>
  <c r="K19" i="29"/>
  <c r="J19" i="29"/>
  <c r="I19" i="29"/>
  <c r="E19" i="29"/>
  <c r="D19" i="29"/>
  <c r="C19" i="29"/>
  <c r="O18" i="29"/>
  <c r="N18" i="29"/>
  <c r="M18" i="29"/>
  <c r="L18" i="29"/>
  <c r="K18" i="29"/>
  <c r="J18" i="29"/>
  <c r="I18" i="29"/>
  <c r="E18" i="29"/>
  <c r="D18" i="29"/>
  <c r="C18" i="29"/>
  <c r="P17" i="29"/>
  <c r="O17" i="29"/>
  <c r="N17" i="29"/>
  <c r="M17" i="29"/>
  <c r="L17" i="29"/>
  <c r="K17" i="29"/>
  <c r="J17" i="29"/>
  <c r="I17" i="29"/>
  <c r="E17" i="29"/>
  <c r="H23" i="29" s="1"/>
  <c r="D17" i="29"/>
  <c r="C17" i="29"/>
  <c r="P16" i="29"/>
  <c r="O16" i="29"/>
  <c r="N16" i="29"/>
  <c r="M16" i="29"/>
  <c r="K56" i="29" s="1"/>
  <c r="L16" i="29"/>
  <c r="K16" i="29"/>
  <c r="J16" i="29"/>
  <c r="I16" i="29"/>
  <c r="E16" i="29"/>
  <c r="D16" i="29"/>
  <c r="C16" i="29"/>
  <c r="O15" i="29"/>
  <c r="N15" i="29"/>
  <c r="M15" i="29"/>
  <c r="P36" i="29" s="1"/>
  <c r="L15" i="29"/>
  <c r="K15" i="29"/>
  <c r="J15" i="29"/>
  <c r="I15" i="29"/>
  <c r="E15" i="29"/>
  <c r="D15" i="29"/>
  <c r="C15" i="29"/>
  <c r="O14" i="29"/>
  <c r="N14" i="29"/>
  <c r="M14" i="29"/>
  <c r="L14" i="29"/>
  <c r="K14" i="29"/>
  <c r="J14" i="29"/>
  <c r="I14" i="29"/>
  <c r="E14" i="29"/>
  <c r="D14" i="29"/>
  <c r="C14" i="29"/>
  <c r="M7" i="29"/>
  <c r="E7" i="29"/>
  <c r="M6" i="29"/>
  <c r="E6" i="29"/>
  <c r="O74" i="28"/>
  <c r="N74" i="28"/>
  <c r="M74" i="28"/>
  <c r="L74" i="28"/>
  <c r="K74" i="28"/>
  <c r="J74" i="28"/>
  <c r="I74" i="28"/>
  <c r="H74" i="28"/>
  <c r="G74" i="28"/>
  <c r="F74" i="28"/>
  <c r="E74" i="28"/>
  <c r="D74" i="28"/>
  <c r="C74" i="28"/>
  <c r="B23" i="28"/>
  <c r="M23" i="28" s="1"/>
  <c r="P20" i="28"/>
  <c r="O20" i="28"/>
  <c r="N20" i="28"/>
  <c r="M20" i="28"/>
  <c r="L20" i="28"/>
  <c r="K20" i="28"/>
  <c r="J20" i="28"/>
  <c r="I20" i="28"/>
  <c r="P19" i="28"/>
  <c r="O19" i="28"/>
  <c r="N19" i="28"/>
  <c r="M19" i="28"/>
  <c r="L19" i="28"/>
  <c r="K19" i="28"/>
  <c r="J19" i="28"/>
  <c r="I19" i="28"/>
  <c r="E19" i="28"/>
  <c r="D19" i="28"/>
  <c r="C19" i="28"/>
  <c r="B19" i="28"/>
  <c r="P18" i="28"/>
  <c r="O18" i="28"/>
  <c r="N18" i="28"/>
  <c r="M18" i="28"/>
  <c r="L18" i="28"/>
  <c r="K18" i="28"/>
  <c r="J18" i="28"/>
  <c r="I18" i="28"/>
  <c r="E18" i="28"/>
  <c r="D18" i="28"/>
  <c r="C18" i="28"/>
  <c r="B18" i="28"/>
  <c r="O17" i="28"/>
  <c r="N17" i="28"/>
  <c r="M17" i="28"/>
  <c r="L17" i="28"/>
  <c r="K17" i="28"/>
  <c r="J17" i="28"/>
  <c r="I17" i="28"/>
  <c r="E17" i="28"/>
  <c r="D17" i="28"/>
  <c r="C17" i="28"/>
  <c r="B17" i="28"/>
  <c r="P16" i="28"/>
  <c r="O16" i="28"/>
  <c r="N16" i="28"/>
  <c r="M16" i="28"/>
  <c r="L16" i="28"/>
  <c r="K16" i="28"/>
  <c r="J16" i="28"/>
  <c r="I16" i="28"/>
  <c r="E16" i="28"/>
  <c r="H23" i="28" s="1"/>
  <c r="D16" i="28"/>
  <c r="C16" i="28"/>
  <c r="B16" i="28"/>
  <c r="O15" i="28"/>
  <c r="N15" i="28"/>
  <c r="M15" i="28"/>
  <c r="L15" i="28"/>
  <c r="K15" i="28"/>
  <c r="J15" i="28"/>
  <c r="I15" i="28"/>
  <c r="E15" i="28"/>
  <c r="C15" i="28"/>
  <c r="B15" i="28"/>
  <c r="O14" i="28"/>
  <c r="W14" i="28" s="1"/>
  <c r="N14" i="28"/>
  <c r="V14" i="28" s="1"/>
  <c r="M14" i="28"/>
  <c r="U14" i="28" s="1"/>
  <c r="L14" i="28"/>
  <c r="T14" i="28" s="1"/>
  <c r="K14" i="28"/>
  <c r="I14" i="28"/>
  <c r="E14" i="28"/>
  <c r="D14" i="28"/>
  <c r="C14" i="28"/>
  <c r="B14" i="28"/>
  <c r="M7" i="28"/>
  <c r="E7" i="28"/>
  <c r="M6" i="28"/>
  <c r="E6" i="28"/>
  <c r="O74" i="27"/>
  <c r="N74" i="27"/>
  <c r="M74" i="27"/>
  <c r="L74" i="27"/>
  <c r="K74" i="27"/>
  <c r="J74" i="27"/>
  <c r="I74" i="27"/>
  <c r="H74" i="27"/>
  <c r="G74" i="27"/>
  <c r="F74" i="27"/>
  <c r="E74" i="27"/>
  <c r="D74" i="27"/>
  <c r="C74" i="27"/>
  <c r="B23" i="27"/>
  <c r="M23" i="27" s="1"/>
  <c r="P20" i="27"/>
  <c r="O20" i="27"/>
  <c r="N20" i="27"/>
  <c r="M20" i="27"/>
  <c r="L20" i="27"/>
  <c r="K20" i="27"/>
  <c r="J20" i="27"/>
  <c r="I20" i="27"/>
  <c r="P19" i="27"/>
  <c r="O19" i="27"/>
  <c r="N19" i="27"/>
  <c r="M19" i="27"/>
  <c r="L19" i="27"/>
  <c r="K19" i="27"/>
  <c r="J19" i="27"/>
  <c r="I19" i="27"/>
  <c r="E19" i="27"/>
  <c r="D19" i="27"/>
  <c r="C19" i="27"/>
  <c r="B19" i="27"/>
  <c r="P18" i="27"/>
  <c r="O18" i="27"/>
  <c r="N18" i="27"/>
  <c r="M18" i="27"/>
  <c r="L18" i="27"/>
  <c r="K18" i="27"/>
  <c r="J18" i="27"/>
  <c r="I18" i="27"/>
  <c r="E18" i="27"/>
  <c r="D18" i="27"/>
  <c r="C18" i="27"/>
  <c r="B18" i="27"/>
  <c r="P17" i="27"/>
  <c r="O17" i="27"/>
  <c r="N17" i="27"/>
  <c r="M17" i="27"/>
  <c r="L17" i="27"/>
  <c r="K17" i="27"/>
  <c r="J17" i="27"/>
  <c r="I17" i="27"/>
  <c r="E17" i="27"/>
  <c r="D17" i="27"/>
  <c r="C17" i="27"/>
  <c r="B17" i="27"/>
  <c r="P16" i="27"/>
  <c r="O16" i="27"/>
  <c r="N16" i="27"/>
  <c r="M16" i="27"/>
  <c r="K55" i="27" s="1"/>
  <c r="L16" i="27"/>
  <c r="K16" i="27"/>
  <c r="J16" i="27"/>
  <c r="I16" i="27"/>
  <c r="E16" i="27"/>
  <c r="D16" i="27"/>
  <c r="C16" i="27"/>
  <c r="B16" i="27"/>
  <c r="O15" i="27"/>
  <c r="N15" i="27"/>
  <c r="M15" i="27"/>
  <c r="L15" i="27"/>
  <c r="K15" i="27"/>
  <c r="J15" i="27"/>
  <c r="I15" i="27"/>
  <c r="E15" i="27"/>
  <c r="H23" i="27" s="1"/>
  <c r="D15" i="27"/>
  <c r="C15" i="27"/>
  <c r="B15" i="27"/>
  <c r="O14" i="27"/>
  <c r="N14" i="27"/>
  <c r="M14" i="27"/>
  <c r="K36" i="27" s="1"/>
  <c r="L14" i="27"/>
  <c r="K14" i="27"/>
  <c r="J14" i="27"/>
  <c r="I14" i="27"/>
  <c r="E14" i="27"/>
  <c r="D14" i="27"/>
  <c r="C14" i="27"/>
  <c r="B14" i="27"/>
  <c r="M7" i="27"/>
  <c r="E7" i="27"/>
  <c r="M6" i="27"/>
  <c r="E6" i="27"/>
  <c r="W27" i="7"/>
  <c r="W28" i="7"/>
  <c r="W29" i="7"/>
  <c r="W31" i="7"/>
  <c r="W32" i="7"/>
  <c r="W34" i="7"/>
  <c r="W35" i="7"/>
  <c r="W24" i="7"/>
  <c r="AL19" i="30" l="1"/>
  <c r="AB19" i="30"/>
  <c r="AK19" i="30"/>
  <c r="AA19" i="30"/>
  <c r="AG19" i="30"/>
  <c r="W19" i="30"/>
  <c r="T19" i="30"/>
  <c r="AJ19" i="30"/>
  <c r="Z19" i="30"/>
  <c r="AI19" i="30"/>
  <c r="Y19" i="30"/>
  <c r="AF19" i="30"/>
  <c r="V19" i="30"/>
  <c r="AD19" i="30"/>
  <c r="AE19" i="30"/>
  <c r="U19" i="30"/>
  <c r="AL20" i="30"/>
  <c r="AB20" i="30"/>
  <c r="AK20" i="30"/>
  <c r="AA20" i="30"/>
  <c r="AG20" i="30"/>
  <c r="W20" i="30"/>
  <c r="AJ20" i="30"/>
  <c r="Z20" i="30"/>
  <c r="AI20" i="30"/>
  <c r="Y20" i="30"/>
  <c r="AD20" i="30"/>
  <c r="AF20" i="30"/>
  <c r="V20" i="30"/>
  <c r="T20" i="30"/>
  <c r="AE20" i="30"/>
  <c r="U20" i="30"/>
  <c r="AL18" i="28"/>
  <c r="AB18" i="28"/>
  <c r="AI18" i="28"/>
  <c r="Y18" i="28"/>
  <c r="AK18" i="28"/>
  <c r="W18" i="28"/>
  <c r="AF18" i="28"/>
  <c r="AE18" i="28"/>
  <c r="U18" i="28"/>
  <c r="AA18" i="28"/>
  <c r="AG18" i="28"/>
  <c r="V18" i="28"/>
  <c r="AD18" i="28"/>
  <c r="T18" i="28"/>
  <c r="AJ18" i="28"/>
  <c r="Z18" i="28"/>
  <c r="AL18" i="30"/>
  <c r="AB18" i="30"/>
  <c r="AK18" i="30"/>
  <c r="AA18" i="30"/>
  <c r="AG18" i="30"/>
  <c r="W18" i="30"/>
  <c r="AJ18" i="30"/>
  <c r="Z18" i="30"/>
  <c r="AI18" i="30"/>
  <c r="Y18" i="30"/>
  <c r="AF18" i="30"/>
  <c r="V18" i="30"/>
  <c r="AD18" i="30"/>
  <c r="T18" i="30"/>
  <c r="AE18" i="30"/>
  <c r="U18" i="30"/>
  <c r="AL18" i="31"/>
  <c r="AB18" i="31"/>
  <c r="AK18" i="31"/>
  <c r="AA18" i="31"/>
  <c r="AG18" i="31"/>
  <c r="W18" i="31"/>
  <c r="AD18" i="31"/>
  <c r="AJ18" i="31"/>
  <c r="Z18" i="31"/>
  <c r="AI18" i="31"/>
  <c r="Y18" i="31"/>
  <c r="AF18" i="31"/>
  <c r="V18" i="31"/>
  <c r="T18" i="31"/>
  <c r="AE18" i="31"/>
  <c r="U18" i="31"/>
  <c r="AF19" i="28"/>
  <c r="V19" i="28"/>
  <c r="AJ19" i="28"/>
  <c r="AL19" i="28"/>
  <c r="AB19" i="28"/>
  <c r="AA19" i="28"/>
  <c r="AI19" i="28"/>
  <c r="Y19" i="28"/>
  <c r="AE19" i="28"/>
  <c r="U19" i="28"/>
  <c r="AK19" i="28"/>
  <c r="AG19" i="28"/>
  <c r="W19" i="28"/>
  <c r="AD19" i="28"/>
  <c r="T19" i="28"/>
  <c r="Z19" i="28"/>
  <c r="AJ20" i="28"/>
  <c r="Z20" i="28"/>
  <c r="AF20" i="28"/>
  <c r="V20" i="28"/>
  <c r="AL20" i="28"/>
  <c r="AB20" i="28"/>
  <c r="AE20" i="28"/>
  <c r="AD20" i="28"/>
  <c r="AK20" i="28"/>
  <c r="AI20" i="28"/>
  <c r="Y20" i="28"/>
  <c r="U20" i="28"/>
  <c r="AA20" i="28"/>
  <c r="T20" i="28"/>
  <c r="AG20" i="28"/>
  <c r="W20" i="28"/>
  <c r="AL18" i="29"/>
  <c r="AB18" i="29"/>
  <c r="AK18" i="29"/>
  <c r="AA18" i="29"/>
  <c r="AG18" i="29"/>
  <c r="W18" i="29"/>
  <c r="T18" i="29"/>
  <c r="AJ18" i="29"/>
  <c r="Z18" i="29"/>
  <c r="AI18" i="29"/>
  <c r="Y18" i="29"/>
  <c r="AD18" i="29"/>
  <c r="AF18" i="29"/>
  <c r="V18" i="29"/>
  <c r="AE18" i="29"/>
  <c r="U18" i="29"/>
  <c r="AL19" i="29"/>
  <c r="AB19" i="29"/>
  <c r="AK19" i="29"/>
  <c r="AA19" i="29"/>
  <c r="AG19" i="29"/>
  <c r="W19" i="29"/>
  <c r="AJ19" i="29"/>
  <c r="Z19" i="29"/>
  <c r="AI19" i="29"/>
  <c r="Y19" i="29"/>
  <c r="AF19" i="29"/>
  <c r="V19" i="29"/>
  <c r="AD19" i="29"/>
  <c r="T19" i="29"/>
  <c r="AE19" i="29"/>
  <c r="U19" i="29"/>
  <c r="AL20" i="29"/>
  <c r="AB20" i="29"/>
  <c r="AK20" i="29"/>
  <c r="AA20" i="29"/>
  <c r="AG20" i="29"/>
  <c r="W20" i="29"/>
  <c r="T20" i="29"/>
  <c r="AJ20" i="29"/>
  <c r="Z20" i="29"/>
  <c r="AD20" i="29"/>
  <c r="AI20" i="29"/>
  <c r="Y20" i="29"/>
  <c r="AF20" i="29"/>
  <c r="V20" i="29"/>
  <c r="AE20" i="29"/>
  <c r="U20" i="29"/>
  <c r="AL19" i="31"/>
  <c r="AB19" i="31"/>
  <c r="AK19" i="31"/>
  <c r="AA19" i="31"/>
  <c r="AG19" i="31"/>
  <c r="W19" i="31"/>
  <c r="AJ19" i="31"/>
  <c r="Z19" i="31"/>
  <c r="AI19" i="31"/>
  <c r="Y19" i="31"/>
  <c r="AF19" i="31"/>
  <c r="V19" i="31"/>
  <c r="AD19" i="31"/>
  <c r="T19" i="31"/>
  <c r="AE19" i="31"/>
  <c r="U19" i="31"/>
  <c r="AL20" i="31"/>
  <c r="AB20" i="31"/>
  <c r="AK20" i="31"/>
  <c r="AA20" i="31"/>
  <c r="AG20" i="31"/>
  <c r="W20" i="31"/>
  <c r="AJ20" i="31"/>
  <c r="Z20" i="31"/>
  <c r="AI20" i="31"/>
  <c r="Y20" i="31"/>
  <c r="AF20" i="31"/>
  <c r="V20" i="31"/>
  <c r="AD20" i="31"/>
  <c r="AE20" i="31"/>
  <c r="U20" i="31"/>
  <c r="T20" i="31"/>
  <c r="AL18" i="27"/>
  <c r="AB18" i="27"/>
  <c r="AK18" i="27"/>
  <c r="AA18" i="27"/>
  <c r="AG18" i="27"/>
  <c r="W18" i="27"/>
  <c r="AJ18" i="27"/>
  <c r="Z18" i="27"/>
  <c r="AI18" i="27"/>
  <c r="Y18" i="27"/>
  <c r="T18" i="27"/>
  <c r="AF18" i="27"/>
  <c r="V18" i="27"/>
  <c r="AD18" i="27"/>
  <c r="AE18" i="27"/>
  <c r="U18" i="27"/>
  <c r="AL19" i="27"/>
  <c r="AB19" i="27"/>
  <c r="AK19" i="27"/>
  <c r="AA19" i="27"/>
  <c r="AG19" i="27"/>
  <c r="W19" i="27"/>
  <c r="AD19" i="27"/>
  <c r="AJ19" i="27"/>
  <c r="Z19" i="27"/>
  <c r="AI19" i="27"/>
  <c r="Y19" i="27"/>
  <c r="AF19" i="27"/>
  <c r="V19" i="27"/>
  <c r="AE19" i="27"/>
  <c r="U19" i="27"/>
  <c r="T19" i="27"/>
  <c r="AL20" i="27"/>
  <c r="AB20" i="27"/>
  <c r="AK20" i="27"/>
  <c r="AA20" i="27"/>
  <c r="AG20" i="27"/>
  <c r="W20" i="27"/>
  <c r="AJ20" i="27"/>
  <c r="Z20" i="27"/>
  <c r="T20" i="27"/>
  <c r="AI20" i="27"/>
  <c r="Y20" i="27"/>
  <c r="AF20" i="27"/>
  <c r="V20" i="27"/>
  <c r="AD20" i="27"/>
  <c r="AE20" i="27"/>
  <c r="U20" i="27"/>
  <c r="AL15" i="29"/>
  <c r="AB15" i="29"/>
  <c r="U15" i="29"/>
  <c r="AK15" i="29"/>
  <c r="AA15" i="29"/>
  <c r="AJ15" i="29"/>
  <c r="Z15" i="29"/>
  <c r="AI15" i="29"/>
  <c r="Y15" i="29"/>
  <c r="AG15" i="29"/>
  <c r="W15" i="29"/>
  <c r="AF15" i="29"/>
  <c r="V15" i="29"/>
  <c r="AE15" i="29"/>
  <c r="AD15" i="29"/>
  <c r="T15" i="29"/>
  <c r="AL15" i="31"/>
  <c r="AB15" i="31"/>
  <c r="AK15" i="31"/>
  <c r="AA15" i="31"/>
  <c r="AJ15" i="31"/>
  <c r="Z15" i="31"/>
  <c r="U15" i="31"/>
  <c r="AI15" i="31"/>
  <c r="Y15" i="31"/>
  <c r="AG15" i="31"/>
  <c r="W15" i="31"/>
  <c r="AF15" i="31"/>
  <c r="V15" i="31"/>
  <c r="AE15" i="31"/>
  <c r="AD15" i="31"/>
  <c r="T15" i="31"/>
  <c r="AL15" i="28"/>
  <c r="AJ15" i="28"/>
  <c r="AE15" i="28"/>
  <c r="Z15" i="28"/>
  <c r="U15" i="28"/>
  <c r="AI15" i="28"/>
  <c r="V15" i="28"/>
  <c r="AD15" i="28"/>
  <c r="Y15" i="28"/>
  <c r="AA15" i="28"/>
  <c r="AF15" i="28"/>
  <c r="AK15" i="28"/>
  <c r="T15" i="28"/>
  <c r="AG15" i="28"/>
  <c r="AB15" i="28"/>
  <c r="W15" i="28"/>
  <c r="AL15" i="27"/>
  <c r="AB15" i="27"/>
  <c r="AK15" i="27"/>
  <c r="AA15" i="27"/>
  <c r="AJ15" i="27"/>
  <c r="Z15" i="27"/>
  <c r="AI15" i="27"/>
  <c r="Y15" i="27"/>
  <c r="AE15" i="27"/>
  <c r="AG15" i="27"/>
  <c r="W15" i="27"/>
  <c r="AF15" i="27"/>
  <c r="V15" i="27"/>
  <c r="U15" i="27"/>
  <c r="AD15" i="27"/>
  <c r="T15" i="27"/>
  <c r="AL15" i="30"/>
  <c r="AB15" i="30"/>
  <c r="AK15" i="30"/>
  <c r="AA15" i="30"/>
  <c r="AJ15" i="30"/>
  <c r="Z15" i="30"/>
  <c r="AI15" i="30"/>
  <c r="Y15" i="30"/>
  <c r="AG15" i="30"/>
  <c r="W15" i="30"/>
  <c r="U15" i="30"/>
  <c r="AF15" i="30"/>
  <c r="V15" i="30"/>
  <c r="AE15" i="30"/>
  <c r="AD15" i="30"/>
  <c r="T15" i="30"/>
  <c r="AL14" i="29"/>
  <c r="AB14" i="29"/>
  <c r="AK14" i="29"/>
  <c r="AA14" i="29"/>
  <c r="AJ14" i="29"/>
  <c r="Z14" i="29"/>
  <c r="AG14" i="29"/>
  <c r="T14" i="29"/>
  <c r="AI14" i="29"/>
  <c r="Y14" i="29"/>
  <c r="W14" i="29"/>
  <c r="AD14" i="29"/>
  <c r="AF14" i="29"/>
  <c r="V14" i="29"/>
  <c r="AE14" i="29"/>
  <c r="U14" i="29"/>
  <c r="AL14" i="27"/>
  <c r="AB14" i="27"/>
  <c r="AK14" i="27"/>
  <c r="AA14" i="27"/>
  <c r="Z14" i="27"/>
  <c r="T14" i="27"/>
  <c r="AJ14" i="27"/>
  <c r="W14" i="27"/>
  <c r="AI14" i="27"/>
  <c r="Y14" i="27"/>
  <c r="AG14" i="27"/>
  <c r="AF14" i="27"/>
  <c r="V14" i="27"/>
  <c r="AE14" i="27"/>
  <c r="U14" i="27"/>
  <c r="AD14" i="27"/>
  <c r="AL14" i="31"/>
  <c r="AB14" i="31"/>
  <c r="AK14" i="31"/>
  <c r="AA14" i="31"/>
  <c r="AJ14" i="31"/>
  <c r="Z14" i="31"/>
  <c r="AI14" i="31"/>
  <c r="Y14" i="31"/>
  <c r="AG14" i="31"/>
  <c r="W14" i="31"/>
  <c r="AD14" i="31"/>
  <c r="AF14" i="31"/>
  <c r="V14" i="31"/>
  <c r="AE14" i="31"/>
  <c r="U14" i="31"/>
  <c r="T14" i="31"/>
  <c r="AL14" i="30"/>
  <c r="AB14" i="30"/>
  <c r="AK14" i="30"/>
  <c r="AA14" i="30"/>
  <c r="T14" i="30"/>
  <c r="AJ14" i="30"/>
  <c r="Z14" i="30"/>
  <c r="AG14" i="30"/>
  <c r="AD14" i="30"/>
  <c r="AI14" i="30"/>
  <c r="Y14" i="30"/>
  <c r="W14" i="30"/>
  <c r="AF14" i="30"/>
  <c r="V14" i="30"/>
  <c r="AE14" i="30"/>
  <c r="U14" i="30"/>
  <c r="AL17" i="29"/>
  <c r="AB17" i="29"/>
  <c r="AK17" i="29"/>
  <c r="AA17" i="29"/>
  <c r="AJ17" i="29"/>
  <c r="Z17" i="29"/>
  <c r="AI17" i="29"/>
  <c r="Y17" i="29"/>
  <c r="AG17" i="29"/>
  <c r="W17" i="29"/>
  <c r="AE17" i="29"/>
  <c r="AF17" i="29"/>
  <c r="V17" i="29"/>
  <c r="U17" i="29"/>
  <c r="AD17" i="29"/>
  <c r="T17" i="29"/>
  <c r="AL17" i="30"/>
  <c r="AB17" i="30"/>
  <c r="AK17" i="30"/>
  <c r="AA17" i="30"/>
  <c r="AJ17" i="30"/>
  <c r="Z17" i="30"/>
  <c r="AE17" i="30"/>
  <c r="AI17" i="30"/>
  <c r="Y17" i="30"/>
  <c r="U17" i="30"/>
  <c r="AG17" i="30"/>
  <c r="W17" i="30"/>
  <c r="AF17" i="30"/>
  <c r="V17" i="30"/>
  <c r="AD17" i="30"/>
  <c r="T17" i="30"/>
  <c r="AL17" i="27"/>
  <c r="U17" i="27"/>
  <c r="AK17" i="27"/>
  <c r="AA17" i="27"/>
  <c r="AJ17" i="27"/>
  <c r="Z17" i="27"/>
  <c r="AE17" i="27"/>
  <c r="AI17" i="27"/>
  <c r="Y17" i="27"/>
  <c r="AG17" i="27"/>
  <c r="W17" i="27"/>
  <c r="AF17" i="27"/>
  <c r="V17" i="27"/>
  <c r="AD17" i="27"/>
  <c r="T17" i="27"/>
  <c r="AB17" i="27"/>
  <c r="Y17" i="28"/>
  <c r="AF17" i="28"/>
  <c r="AA17" i="28"/>
  <c r="V17" i="28"/>
  <c r="AK17" i="28"/>
  <c r="T17" i="28"/>
  <c r="AI17" i="28"/>
  <c r="AD17" i="28"/>
  <c r="AL17" i="28"/>
  <c r="AG17" i="28"/>
  <c r="AB17" i="28"/>
  <c r="W17" i="28"/>
  <c r="AJ17" i="28"/>
  <c r="AE17" i="28"/>
  <c r="Z17" i="28"/>
  <c r="U17" i="28"/>
  <c r="AL17" i="31"/>
  <c r="AB17" i="31"/>
  <c r="AK17" i="31"/>
  <c r="AA17" i="31"/>
  <c r="AJ17" i="31"/>
  <c r="Z17" i="31"/>
  <c r="AI17" i="31"/>
  <c r="Y17" i="31"/>
  <c r="AE17" i="31"/>
  <c r="AG17" i="31"/>
  <c r="W17" i="31"/>
  <c r="AF17" i="31"/>
  <c r="V17" i="31"/>
  <c r="U17" i="31"/>
  <c r="AD17" i="31"/>
  <c r="T17" i="31"/>
  <c r="AJ16" i="28"/>
  <c r="AG16" i="28"/>
  <c r="Z16" i="28"/>
  <c r="U16" i="28"/>
  <c r="W16" i="28"/>
  <c r="AE16" i="28"/>
  <c r="AD16" i="28"/>
  <c r="AA16" i="28"/>
  <c r="V16" i="28"/>
  <c r="AK16" i="28"/>
  <c r="AI16" i="28"/>
  <c r="AF16" i="28"/>
  <c r="Y16" i="28"/>
  <c r="AL16" i="28"/>
  <c r="AB16" i="28"/>
  <c r="T16" i="28"/>
  <c r="AL16" i="30"/>
  <c r="AB16" i="30"/>
  <c r="AB21" i="30" s="1"/>
  <c r="Q32" i="30" s="1"/>
  <c r="V16" i="30"/>
  <c r="AK16" i="30"/>
  <c r="AA16" i="30"/>
  <c r="AJ16" i="30"/>
  <c r="Z16" i="30"/>
  <c r="AF16" i="30"/>
  <c r="U16" i="30"/>
  <c r="AI16" i="30"/>
  <c r="Y16" i="30"/>
  <c r="AG16" i="30"/>
  <c r="W16" i="30"/>
  <c r="AD16" i="30"/>
  <c r="T16" i="30"/>
  <c r="AE16" i="30"/>
  <c r="AL16" i="31"/>
  <c r="AB16" i="31"/>
  <c r="AF16" i="31"/>
  <c r="U16" i="31"/>
  <c r="AK16" i="31"/>
  <c r="AA16" i="31"/>
  <c r="AJ16" i="31"/>
  <c r="Z16" i="31"/>
  <c r="V16" i="31"/>
  <c r="AE16" i="31"/>
  <c r="AI16" i="31"/>
  <c r="Y16" i="31"/>
  <c r="AG16" i="31"/>
  <c r="W16" i="31"/>
  <c r="AD16" i="31"/>
  <c r="T16" i="31"/>
  <c r="AL16" i="27"/>
  <c r="AL21" i="27" s="1"/>
  <c r="AB16" i="27"/>
  <c r="U16" i="27"/>
  <c r="AK16" i="27"/>
  <c r="AA16" i="27"/>
  <c r="V16" i="27"/>
  <c r="AJ16" i="27"/>
  <c r="Z16" i="27"/>
  <c r="AI16" i="27"/>
  <c r="Y16" i="27"/>
  <c r="AF16" i="27"/>
  <c r="AG16" i="27"/>
  <c r="W16" i="27"/>
  <c r="AD16" i="27"/>
  <c r="T16" i="27"/>
  <c r="AE16" i="27"/>
  <c r="AL16" i="29"/>
  <c r="AL21" i="29" s="1"/>
  <c r="AB16" i="29"/>
  <c r="AB21" i="29" s="1"/>
  <c r="Q32" i="29" s="1"/>
  <c r="AK16" i="29"/>
  <c r="AA16" i="29"/>
  <c r="V16" i="29"/>
  <c r="AJ16" i="29"/>
  <c r="Z16" i="29"/>
  <c r="AI16" i="29"/>
  <c r="Y16" i="29"/>
  <c r="AE16" i="29"/>
  <c r="AG16" i="29"/>
  <c r="W16" i="29"/>
  <c r="AD16" i="29"/>
  <c r="T16" i="29"/>
  <c r="AF16" i="29"/>
  <c r="U16" i="29"/>
  <c r="D20" i="31"/>
  <c r="E26" i="31" s="1"/>
  <c r="C20" i="29"/>
  <c r="B39" i="29" s="1"/>
  <c r="D20" i="29"/>
  <c r="E26" i="29" s="1"/>
  <c r="C20" i="27"/>
  <c r="B39" i="27" s="1"/>
  <c r="D20" i="27"/>
  <c r="E26" i="27" s="1"/>
  <c r="D20" i="28"/>
  <c r="E26" i="28" s="1"/>
  <c r="D20" i="30"/>
  <c r="E26" i="30" s="1"/>
  <c r="C20" i="28"/>
  <c r="B39" i="28" s="1"/>
  <c r="C20" i="31"/>
  <c r="B39" i="31" s="1"/>
  <c r="C20" i="30"/>
  <c r="B39" i="30" s="1"/>
  <c r="K36" i="31"/>
  <c r="K36" i="30"/>
  <c r="K36" i="29"/>
  <c r="K36" i="28"/>
  <c r="E20" i="28"/>
  <c r="E20" i="31"/>
  <c r="E20" i="30"/>
  <c r="E20" i="27"/>
  <c r="E20" i="29"/>
  <c r="S25" i="7"/>
  <c r="S26" i="7"/>
  <c r="S30" i="7"/>
  <c r="S31" i="7"/>
  <c r="S32" i="7"/>
  <c r="S33" i="7"/>
  <c r="S34" i="7"/>
  <c r="S35" i="7"/>
  <c r="S38" i="7"/>
  <c r="S39" i="7"/>
  <c r="S41" i="7"/>
  <c r="S42" i="7"/>
  <c r="S43" i="7"/>
  <c r="S21" i="7"/>
  <c r="S22" i="7"/>
  <c r="S20" i="7"/>
  <c r="W22" i="7"/>
  <c r="W23" i="7"/>
  <c r="W26" i="7"/>
  <c r="O75" i="25"/>
  <c r="N75" i="25"/>
  <c r="M75" i="25"/>
  <c r="L75" i="25"/>
  <c r="K75" i="25"/>
  <c r="J75" i="25"/>
  <c r="I75" i="25"/>
  <c r="H75" i="25"/>
  <c r="G75" i="25"/>
  <c r="F75" i="25"/>
  <c r="E75" i="25"/>
  <c r="D75" i="25"/>
  <c r="C75" i="25"/>
  <c r="B23" i="25"/>
  <c r="M23" i="25" s="1"/>
  <c r="O20" i="25"/>
  <c r="N20" i="25"/>
  <c r="M20" i="25"/>
  <c r="L20" i="25"/>
  <c r="K20" i="25"/>
  <c r="J20" i="25"/>
  <c r="I20" i="25"/>
  <c r="O19" i="25"/>
  <c r="N19" i="25"/>
  <c r="M19" i="25"/>
  <c r="L19" i="25"/>
  <c r="K19" i="25"/>
  <c r="J19" i="25"/>
  <c r="I19" i="25"/>
  <c r="E19" i="25"/>
  <c r="D19" i="25"/>
  <c r="C19" i="25"/>
  <c r="B19" i="25"/>
  <c r="O18" i="25"/>
  <c r="N18" i="25"/>
  <c r="M18" i="25"/>
  <c r="L18" i="25"/>
  <c r="K18" i="25"/>
  <c r="J18" i="25"/>
  <c r="I18" i="25"/>
  <c r="E18" i="25"/>
  <c r="D18" i="25"/>
  <c r="C18" i="25"/>
  <c r="B18" i="25"/>
  <c r="P17" i="25"/>
  <c r="O17" i="25"/>
  <c r="N17" i="25"/>
  <c r="M17" i="25"/>
  <c r="L17" i="25"/>
  <c r="K17" i="25"/>
  <c r="J17" i="25"/>
  <c r="I17" i="25"/>
  <c r="E17" i="25"/>
  <c r="D17" i="25"/>
  <c r="C17" i="25"/>
  <c r="B17" i="25"/>
  <c r="O16" i="25"/>
  <c r="N16" i="25"/>
  <c r="M16" i="25"/>
  <c r="L16" i="25"/>
  <c r="K16" i="25"/>
  <c r="J16" i="25"/>
  <c r="E16" i="25"/>
  <c r="D16" i="25"/>
  <c r="C16" i="25"/>
  <c r="B16" i="25"/>
  <c r="O15" i="25"/>
  <c r="N15" i="25"/>
  <c r="M15" i="25"/>
  <c r="L15" i="25"/>
  <c r="K15" i="25"/>
  <c r="J15" i="25"/>
  <c r="I15" i="25"/>
  <c r="E15" i="25"/>
  <c r="D15" i="25"/>
  <c r="C15" i="25"/>
  <c r="B15" i="25"/>
  <c r="O14" i="25"/>
  <c r="N14" i="25"/>
  <c r="M14" i="25"/>
  <c r="L14" i="25"/>
  <c r="K14" i="25"/>
  <c r="J14" i="25"/>
  <c r="I14" i="25"/>
  <c r="E14" i="25"/>
  <c r="H23" i="25" s="1"/>
  <c r="D14" i="25"/>
  <c r="C14" i="25"/>
  <c r="B14" i="25"/>
  <c r="M7" i="25"/>
  <c r="E7" i="25"/>
  <c r="M6" i="25"/>
  <c r="E6" i="25"/>
  <c r="T35" i="7"/>
  <c r="T34" i="7"/>
  <c r="T33" i="7"/>
  <c r="W33" i="7" s="1"/>
  <c r="T32" i="7"/>
  <c r="T31" i="7"/>
  <c r="T30" i="7"/>
  <c r="W30" i="7" s="1"/>
  <c r="T26" i="7"/>
  <c r="T25" i="7"/>
  <c r="W25" i="7" s="1"/>
  <c r="T21" i="7"/>
  <c r="T22" i="7"/>
  <c r="T20" i="7"/>
  <c r="W20" i="7" s="1"/>
  <c r="V30" i="7" l="1"/>
  <c r="AB21" i="28"/>
  <c r="Q32" i="28" s="1"/>
  <c r="AL18" i="25"/>
  <c r="AB18" i="25"/>
  <c r="AK18" i="25"/>
  <c r="AA18" i="25"/>
  <c r="W18" i="25"/>
  <c r="AJ18" i="25"/>
  <c r="Z18" i="25"/>
  <c r="AI18" i="25"/>
  <c r="Y18" i="25"/>
  <c r="AG18" i="25"/>
  <c r="AD18" i="25"/>
  <c r="AF18" i="25"/>
  <c r="V18" i="25"/>
  <c r="T18" i="25"/>
  <c r="AE18" i="25"/>
  <c r="U18" i="25"/>
  <c r="AL20" i="25"/>
  <c r="AB20" i="25"/>
  <c r="AK20" i="25"/>
  <c r="AA20" i="25"/>
  <c r="AG20" i="25"/>
  <c r="W20" i="25"/>
  <c r="AD20" i="25"/>
  <c r="AJ20" i="25"/>
  <c r="Z20" i="25"/>
  <c r="AI20" i="25"/>
  <c r="Y20" i="25"/>
  <c r="AF20" i="25"/>
  <c r="V20" i="25"/>
  <c r="T20" i="25"/>
  <c r="AE20" i="25"/>
  <c r="U20" i="25"/>
  <c r="AL19" i="25"/>
  <c r="AB19" i="25"/>
  <c r="AK19" i="25"/>
  <c r="AA19" i="25"/>
  <c r="AG19" i="25"/>
  <c r="T19" i="25"/>
  <c r="AJ19" i="25"/>
  <c r="Z19" i="25"/>
  <c r="W19" i="25"/>
  <c r="AD19" i="25"/>
  <c r="AI19" i="25"/>
  <c r="Y19" i="25"/>
  <c r="AF19" i="25"/>
  <c r="V19" i="25"/>
  <c r="AE19" i="25"/>
  <c r="U19" i="25"/>
  <c r="AL21" i="31"/>
  <c r="AL21" i="30"/>
  <c r="Y30" i="7"/>
  <c r="Q49" i="31" s="1"/>
  <c r="AK21" i="29"/>
  <c r="AB21" i="31"/>
  <c r="Q32" i="31" s="1"/>
  <c r="AJ21" i="29"/>
  <c r="V21" i="27"/>
  <c r="L28" i="27" s="1"/>
  <c r="AA21" i="31"/>
  <c r="Q28" i="31" s="1"/>
  <c r="AJ21" i="30"/>
  <c r="AJ21" i="27"/>
  <c r="AJ21" i="31"/>
  <c r="AA21" i="29"/>
  <c r="Q28" i="29" s="1"/>
  <c r="AD21" i="31"/>
  <c r="J48" i="31" s="1"/>
  <c r="T21" i="31"/>
  <c r="J29" i="31" s="1"/>
  <c r="AF21" i="29"/>
  <c r="L47" i="29" s="1"/>
  <c r="Z21" i="29"/>
  <c r="O36" i="29" s="1"/>
  <c r="Z21" i="30"/>
  <c r="O36" i="30" s="1"/>
  <c r="AA21" i="27"/>
  <c r="Q28" i="27" s="1"/>
  <c r="W21" i="30"/>
  <c r="L32" i="30" s="1"/>
  <c r="AA21" i="30"/>
  <c r="Q28" i="30" s="1"/>
  <c r="AF21" i="27"/>
  <c r="L47" i="27" s="1"/>
  <c r="AF21" i="31"/>
  <c r="K47" i="31" s="1"/>
  <c r="AL21" i="28"/>
  <c r="AE21" i="28"/>
  <c r="K55" i="28" s="1"/>
  <c r="Y21" i="28"/>
  <c r="O29" i="28" s="1"/>
  <c r="T21" i="27"/>
  <c r="J29" i="27" s="1"/>
  <c r="W21" i="28"/>
  <c r="L32" i="28" s="1"/>
  <c r="AL15" i="25"/>
  <c r="AB15" i="25"/>
  <c r="U15" i="25"/>
  <c r="AK15" i="25"/>
  <c r="AA15" i="25"/>
  <c r="AJ15" i="25"/>
  <c r="Z15" i="25"/>
  <c r="AI15" i="25"/>
  <c r="Y15" i="25"/>
  <c r="W15" i="25"/>
  <c r="AG15" i="25"/>
  <c r="AF15" i="25"/>
  <c r="V15" i="25"/>
  <c r="AD15" i="25"/>
  <c r="T15" i="25"/>
  <c r="AE15" i="25"/>
  <c r="Y21" i="30"/>
  <c r="O29" i="30" s="1"/>
  <c r="Y21" i="27"/>
  <c r="O29" i="27" s="1"/>
  <c r="AG21" i="28"/>
  <c r="L51" i="28" s="1"/>
  <c r="V21" i="29"/>
  <c r="K28" i="29" s="1"/>
  <c r="AG21" i="29"/>
  <c r="L52" i="29" s="1"/>
  <c r="U21" i="27"/>
  <c r="J36" i="27" s="1"/>
  <c r="AE21" i="29"/>
  <c r="J56" i="29" s="1"/>
  <c r="AE21" i="31"/>
  <c r="J55" i="31" s="1"/>
  <c r="AD21" i="27"/>
  <c r="J48" i="27" s="1"/>
  <c r="AL14" i="25"/>
  <c r="AB14" i="25"/>
  <c r="AK14" i="25"/>
  <c r="AA14" i="25"/>
  <c r="Z14" i="25"/>
  <c r="AJ14" i="25"/>
  <c r="AG14" i="25"/>
  <c r="AD14" i="25"/>
  <c r="AI14" i="25"/>
  <c r="Y14" i="25"/>
  <c r="W14" i="25"/>
  <c r="AF14" i="25"/>
  <c r="V14" i="25"/>
  <c r="AE14" i="25"/>
  <c r="U14" i="25"/>
  <c r="T14" i="25"/>
  <c r="Y21" i="31"/>
  <c r="O29" i="31" s="1"/>
  <c r="T21" i="30"/>
  <c r="J29" i="30" s="1"/>
  <c r="AD21" i="28"/>
  <c r="J48" i="28" s="1"/>
  <c r="V21" i="30"/>
  <c r="L28" i="30" s="1"/>
  <c r="T21" i="29"/>
  <c r="J29" i="29" s="1"/>
  <c r="AB21" i="27"/>
  <c r="Q32" i="27" s="1"/>
  <c r="AI21" i="30"/>
  <c r="AK21" i="28"/>
  <c r="Y21" i="29"/>
  <c r="O29" i="29" s="1"/>
  <c r="AI21" i="27"/>
  <c r="V21" i="31"/>
  <c r="K28" i="31" s="1"/>
  <c r="V21" i="28"/>
  <c r="L28" i="28" s="1"/>
  <c r="AJ21" i="28"/>
  <c r="AI21" i="28"/>
  <c r="U21" i="30"/>
  <c r="J36" i="30" s="1"/>
  <c r="U21" i="29"/>
  <c r="J36" i="29" s="1"/>
  <c r="AI21" i="29"/>
  <c r="AE21" i="27"/>
  <c r="J55" i="27" s="1"/>
  <c r="Z21" i="27"/>
  <c r="O36" i="27" s="1"/>
  <c r="Z21" i="31"/>
  <c r="O36" i="31" s="1"/>
  <c r="AE21" i="30"/>
  <c r="J55" i="30" s="1"/>
  <c r="AF21" i="30"/>
  <c r="L47" i="30" s="1"/>
  <c r="T21" i="28"/>
  <c r="J29" i="28" s="1"/>
  <c r="AA21" i="28"/>
  <c r="Q28" i="28" s="1"/>
  <c r="W21" i="31"/>
  <c r="L32" i="31" s="1"/>
  <c r="AD21" i="29"/>
  <c r="J48" i="29" s="1"/>
  <c r="AD21" i="30"/>
  <c r="J48" i="30" s="1"/>
  <c r="W21" i="27"/>
  <c r="L32" i="27" s="1"/>
  <c r="AG21" i="31"/>
  <c r="L51" i="31" s="1"/>
  <c r="AK21" i="31"/>
  <c r="AL17" i="25"/>
  <c r="AK17" i="25"/>
  <c r="AA17" i="25"/>
  <c r="AJ17" i="25"/>
  <c r="Z17" i="25"/>
  <c r="AI17" i="25"/>
  <c r="Y17" i="25"/>
  <c r="AE17" i="25"/>
  <c r="AG17" i="25"/>
  <c r="W17" i="25"/>
  <c r="AF17" i="25"/>
  <c r="V17" i="25"/>
  <c r="U17" i="25"/>
  <c r="AD17" i="25"/>
  <c r="T17" i="25"/>
  <c r="AB17" i="25"/>
  <c r="W21" i="29"/>
  <c r="L32" i="29" s="1"/>
  <c r="AG21" i="27"/>
  <c r="L52" i="27" s="1"/>
  <c r="AK21" i="27"/>
  <c r="U21" i="31"/>
  <c r="J36" i="31" s="1"/>
  <c r="AG21" i="30"/>
  <c r="L51" i="30" s="1"/>
  <c r="AK21" i="30"/>
  <c r="AF21" i="28"/>
  <c r="L47" i="28" s="1"/>
  <c r="U21" i="28"/>
  <c r="J36" i="28" s="1"/>
  <c r="AI21" i="31"/>
  <c r="Z21" i="28"/>
  <c r="P36" i="28" s="1"/>
  <c r="AL16" i="25"/>
  <c r="AB16" i="25"/>
  <c r="V16" i="25"/>
  <c r="AE16" i="25"/>
  <c r="AK16" i="25"/>
  <c r="AA16" i="25"/>
  <c r="AJ16" i="25"/>
  <c r="Z16" i="25"/>
  <c r="U16" i="25"/>
  <c r="AI16" i="25"/>
  <c r="Y16" i="25"/>
  <c r="AG16" i="25"/>
  <c r="W16" i="25"/>
  <c r="AD16" i="25"/>
  <c r="T16" i="25"/>
  <c r="AF16" i="25"/>
  <c r="C20" i="25"/>
  <c r="B39" i="25" s="1"/>
  <c r="D20" i="25"/>
  <c r="E26" i="25" s="1"/>
  <c r="V25" i="7"/>
  <c r="Y25" i="7"/>
  <c r="Q48" i="31" s="1"/>
  <c r="Y20" i="7"/>
  <c r="Q47" i="31" s="1"/>
  <c r="V20" i="7"/>
  <c r="E20" i="25"/>
  <c r="B78" i="7"/>
  <c r="B77" i="7"/>
  <c r="B76" i="7"/>
  <c r="E38" i="7"/>
  <c r="P33" i="33" s="1"/>
  <c r="M41" i="33" s="1"/>
  <c r="M61" i="33" s="1"/>
  <c r="P20" i="33" s="1"/>
  <c r="P38" i="7"/>
  <c r="P37" i="7"/>
  <c r="P19" i="31" s="1"/>
  <c r="P33" i="7"/>
  <c r="P14" i="31"/>
  <c r="P36" i="7"/>
  <c r="P18" i="30" s="1"/>
  <c r="F13" i="7" l="1"/>
  <c r="Q49" i="25"/>
  <c r="Q48" i="27"/>
  <c r="Q49" i="29"/>
  <c r="Q49" i="28"/>
  <c r="Q49" i="30"/>
  <c r="AG21" i="25"/>
  <c r="L52" i="25" s="1"/>
  <c r="V21" i="25"/>
  <c r="L28" i="25" s="1"/>
  <c r="AA21" i="25"/>
  <c r="Q28" i="25" s="1"/>
  <c r="AD21" i="25"/>
  <c r="J48" i="25" s="1"/>
  <c r="AK21" i="25"/>
  <c r="Y21" i="25"/>
  <c r="O29" i="25" s="1"/>
  <c r="W21" i="25"/>
  <c r="L32" i="25" s="1"/>
  <c r="AL21" i="25"/>
  <c r="AE21" i="25"/>
  <c r="J56" i="25" s="1"/>
  <c r="U21" i="25"/>
  <c r="J36" i="25" s="1"/>
  <c r="Z21" i="25"/>
  <c r="O36" i="25" s="1"/>
  <c r="AI21" i="25"/>
  <c r="AB21" i="25"/>
  <c r="Q32" i="25" s="1"/>
  <c r="AF21" i="25"/>
  <c r="L47" i="25" s="1"/>
  <c r="T21" i="25"/>
  <c r="J29" i="25" s="1"/>
  <c r="AJ21" i="25"/>
  <c r="Q47" i="25"/>
  <c r="Q47" i="29"/>
  <c r="Q47" i="28"/>
  <c r="Q46" i="27"/>
  <c r="Q47" i="30"/>
  <c r="P15" i="30"/>
  <c r="P15" i="31"/>
  <c r="P14" i="28"/>
  <c r="P14" i="30"/>
  <c r="P14" i="29"/>
  <c r="P14" i="27"/>
  <c r="P20" i="25"/>
  <c r="P20" i="31"/>
  <c r="P19" i="25"/>
  <c r="P19" i="30"/>
  <c r="P18" i="25"/>
  <c r="P18" i="29"/>
  <c r="P15" i="25"/>
  <c r="P15" i="29"/>
  <c r="Q48" i="30"/>
  <c r="Q48" i="29"/>
  <c r="Q48" i="28"/>
  <c r="Q47" i="27"/>
  <c r="Q48" i="25"/>
  <c r="P17" i="28"/>
  <c r="P14" i="25"/>
  <c r="P15" i="28"/>
  <c r="P16" i="25"/>
  <c r="P1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Fellfab</author>
  </authors>
  <commentList>
    <comment ref="Q23" authorId="0" shapeId="0" xr:uid="{00000000-0006-0000-0000-000001000000}">
      <text>
        <r>
          <rPr>
            <b/>
            <sz val="9"/>
            <color indexed="81"/>
            <rFont val="Tahoma"/>
            <family val="2"/>
          </rPr>
          <t>Upload your high resolution logo to info@fellfab.com. File is to be a ".ai" or ".eps" print ready file. 
Logos placed centre, eye level back wall panel unless otherwise noted.</t>
        </r>
        <r>
          <rPr>
            <sz val="9"/>
            <color indexed="81"/>
            <rFont val="Tahoma"/>
            <family val="2"/>
          </rPr>
          <t xml:space="preserve">
</t>
        </r>
      </text>
    </comment>
  </commentList>
</comments>
</file>

<file path=xl/sharedStrings.xml><?xml version="1.0" encoding="utf-8"?>
<sst xmlns="http://schemas.openxmlformats.org/spreadsheetml/2006/main" count="765" uniqueCount="240">
  <si>
    <t>QTY</t>
  </si>
  <si>
    <t>Company Name:</t>
  </si>
  <si>
    <t>Phone:</t>
  </si>
  <si>
    <t>MATERIAL</t>
  </si>
  <si>
    <t>SUSPENSION</t>
  </si>
  <si>
    <t>Cotton</t>
  </si>
  <si>
    <t>Grommets</t>
  </si>
  <si>
    <t>PO Number:</t>
  </si>
  <si>
    <t>Email:</t>
  </si>
  <si>
    <t>Job Number:</t>
  </si>
  <si>
    <t xml:space="preserve">Contact Name: </t>
  </si>
  <si>
    <t>Billing Address:</t>
  </si>
  <si>
    <t>Hooks</t>
  </si>
  <si>
    <t>None</t>
  </si>
  <si>
    <t>Ship Via:</t>
  </si>
  <si>
    <t xml:space="preserve">Shipping Address: </t>
  </si>
  <si>
    <t>SEP System</t>
  </si>
  <si>
    <t>FILL</t>
  </si>
  <si>
    <t>Standard</t>
  </si>
  <si>
    <t>Reinforced Button Holes</t>
  </si>
  <si>
    <t>SEP Grommet</t>
  </si>
  <si>
    <t>SEP Hook</t>
  </si>
  <si>
    <t>OTHER</t>
  </si>
  <si>
    <t>Total # of Panels</t>
  </si>
  <si>
    <t>Cotton - Tan</t>
  </si>
  <si>
    <t>SEP Button</t>
  </si>
  <si>
    <t>Storage Bag</t>
  </si>
  <si>
    <t>SEP SYSTEM</t>
  </si>
  <si>
    <t>Embroidered Logo</t>
  </si>
  <si>
    <t>Stud Pins</t>
  </si>
  <si>
    <t>PANEL</t>
  </si>
  <si>
    <t>H</t>
  </si>
  <si>
    <t>L</t>
  </si>
  <si>
    <t>A</t>
  </si>
  <si>
    <t>B</t>
  </si>
  <si>
    <t>C</t>
  </si>
  <si>
    <t>D</t>
  </si>
  <si>
    <t>E</t>
  </si>
  <si>
    <t>F</t>
  </si>
  <si>
    <t>R</t>
  </si>
  <si>
    <t>T</t>
  </si>
  <si>
    <t>P1</t>
  </si>
  <si>
    <t>P2</t>
  </si>
  <si>
    <t>P3</t>
  </si>
  <si>
    <t>P4</t>
  </si>
  <si>
    <t>P5</t>
  </si>
  <si>
    <t>P6</t>
  </si>
  <si>
    <t>P7</t>
  </si>
  <si>
    <t>P8</t>
  </si>
  <si>
    <t>P9</t>
  </si>
  <si>
    <t>P10</t>
  </si>
  <si>
    <t>P11</t>
  </si>
  <si>
    <t>P12</t>
  </si>
  <si>
    <t>T1</t>
  </si>
  <si>
    <t>ELEVATOR PAD MATERIAL &amp; ACCESSORIES</t>
  </si>
  <si>
    <t>Phone: 905-560-9230  Fax: 905-560-9846</t>
  </si>
  <si>
    <t>Suspension Notes:</t>
  </si>
  <si>
    <t>AS9100D / ISO 9001:2015</t>
  </si>
  <si>
    <t xml:space="preserve">www.fellfab.com | info@fellfab.com </t>
  </si>
  <si>
    <t>CONTACT</t>
  </si>
  <si>
    <t>TOTAL SQ FT</t>
  </si>
  <si>
    <t>CUTOUT #</t>
  </si>
  <si>
    <t>Vinyl    - Tan</t>
  </si>
  <si>
    <t>Vinyl    - Grey</t>
  </si>
  <si>
    <t>Button Holes</t>
  </si>
  <si>
    <t>Natural cotton provides a durable protective covering</t>
  </si>
  <si>
    <t xml:space="preserve">Vinyl </t>
  </si>
  <si>
    <t>Durable vinyl provides a protective covering for your elevator, with an option to wipe off mild stains</t>
  </si>
  <si>
    <t xml:space="preserve">SEP Grommet </t>
  </si>
  <si>
    <t>ELEVATOR PAD STORAGE BAG</t>
  </si>
  <si>
    <t>EMBROIDERED LOGO</t>
  </si>
  <si>
    <t>STUD PINS</t>
  </si>
  <si>
    <t xml:space="preserve">Reinforced </t>
  </si>
  <si>
    <t>SEP SYSTEM ATTACHMENTS</t>
  </si>
  <si>
    <t xml:space="preserve">The "T" measurement is from the top of the elevator pad to the centre point of the grommet. </t>
  </si>
  <si>
    <t>Quantity</t>
  </si>
  <si>
    <t>HOW TO MEASURE</t>
  </si>
  <si>
    <t xml:space="preserve">• Measure your individual panels by </t>
  </si>
  <si>
    <t xml:space="preserve">  H (height) x L (length)</t>
  </si>
  <si>
    <t>• Each panel has its own Panel name,</t>
  </si>
  <si>
    <t xml:space="preserve">  A,B,C,D,E,F</t>
  </si>
  <si>
    <t>the ground per building codes</t>
  </si>
  <si>
    <t>TOTAL SQ MT</t>
  </si>
  <si>
    <t>• Mark down the quantity of each pad required</t>
  </si>
  <si>
    <t>• Note there is a Manufacturing tolerance +/- 3/8".</t>
  </si>
  <si>
    <t>ELEVATOR PAD MEASURMENTS</t>
  </si>
  <si>
    <t xml:space="preserve"> CUTOUTS </t>
  </si>
  <si>
    <r>
      <t xml:space="preserve">ELEVATOR PAD MEASUREMENTS &amp; CUTOUTS </t>
    </r>
    <r>
      <rPr>
        <sz val="12"/>
        <color indexed="9"/>
        <rFont val="Arial"/>
        <family val="2"/>
      </rPr>
      <t>(MEASURE IN INCHES)</t>
    </r>
  </si>
  <si>
    <r>
      <t xml:space="preserve">GROMMETS </t>
    </r>
    <r>
      <rPr>
        <sz val="12"/>
        <color indexed="9"/>
        <rFont val="Arial"/>
        <family val="2"/>
      </rPr>
      <t>(MEASURE IN INCHES)</t>
    </r>
  </si>
  <si>
    <t xml:space="preserve">Measurements are  to centre point of grommet. Each grommet is measured from left of the pad </t>
  </si>
  <si>
    <t>ELEVATOR PAD FILL OPTIONS</t>
  </si>
  <si>
    <t xml:space="preserve">            STANDARD - FIBER FILL</t>
  </si>
  <si>
    <t>to the centre of the grommet. These are the "P" measurements.</t>
  </si>
  <si>
    <t>Payment Info</t>
  </si>
  <si>
    <t>Payment by Credit Card/PayPal due upon order</t>
  </si>
  <si>
    <t>Payment by Account - Terms Net. 30</t>
  </si>
  <si>
    <t>W</t>
  </si>
  <si>
    <t>Type</t>
  </si>
  <si>
    <t>Shipper Account #</t>
  </si>
  <si>
    <t>PANEL A</t>
  </si>
  <si>
    <t>CUTOUTS</t>
  </si>
  <si>
    <t>A1</t>
  </si>
  <si>
    <t>A2</t>
  </si>
  <si>
    <t>A3</t>
  </si>
  <si>
    <t xml:space="preserve"> CUTOUTS PANEL A</t>
  </si>
  <si>
    <t>PANEL B</t>
  </si>
  <si>
    <t>B1</t>
  </si>
  <si>
    <t>B2</t>
  </si>
  <si>
    <t>B3</t>
  </si>
  <si>
    <t>PANEL C</t>
  </si>
  <si>
    <t>C1</t>
  </si>
  <si>
    <t>C2</t>
  </si>
  <si>
    <t>C3</t>
  </si>
  <si>
    <t>PANEL D</t>
  </si>
  <si>
    <t>D1</t>
  </si>
  <si>
    <t>D2</t>
  </si>
  <si>
    <t>D3</t>
  </si>
  <si>
    <t>D4</t>
  </si>
  <si>
    <t>PANEL E</t>
  </si>
  <si>
    <t>E1</t>
  </si>
  <si>
    <t>E2</t>
  </si>
  <si>
    <t>E3</t>
  </si>
  <si>
    <t>PANEL F</t>
  </si>
  <si>
    <t>F1</t>
  </si>
  <si>
    <t>F2</t>
  </si>
  <si>
    <t>F3</t>
  </si>
  <si>
    <t>H"</t>
  </si>
  <si>
    <t>W"</t>
  </si>
  <si>
    <t xml:space="preserve">Material:    </t>
  </si>
  <si>
    <t xml:space="preserve">Fill:    </t>
  </si>
  <si>
    <t xml:space="preserve">Suspension:    </t>
  </si>
  <si>
    <t>INCHES</t>
  </si>
  <si>
    <r>
      <rPr>
        <b/>
        <sz val="16"/>
        <rFont val="Arial"/>
        <family val="2"/>
      </rPr>
      <t xml:space="preserve">MILLIMETER TO INCHES </t>
    </r>
    <r>
      <rPr>
        <sz val="14"/>
        <rFont val="Arial"/>
        <family val="2"/>
      </rPr>
      <t xml:space="preserve">
CONVERSION CALCULATOR</t>
    </r>
    <r>
      <rPr>
        <sz val="10"/>
        <rFont val="Arial"/>
        <family val="2"/>
      </rPr>
      <t xml:space="preserve">
</t>
    </r>
    <r>
      <rPr>
        <b/>
        <sz val="10"/>
        <color rgb="FF0070C0"/>
        <rFont val="Arial"/>
        <family val="2"/>
      </rPr>
      <t>Measurements rounded to nearest 1/8"</t>
    </r>
  </si>
  <si>
    <t>PANEL C SPECS</t>
  </si>
  <si>
    <t>PANEL B SPECS</t>
  </si>
  <si>
    <t>PANEL A SPECS</t>
  </si>
  <si>
    <t>PANEL E SPECS</t>
  </si>
  <si>
    <t>PANEL F SPECS</t>
  </si>
  <si>
    <t xml:space="preserve">ELEVATOR PAD MEASUREMENTS &amp; CUTOUTS   </t>
  </si>
  <si>
    <t>INCHES 
to Nearest 1/8"</t>
  </si>
  <si>
    <t xml:space="preserve">Ex. </t>
  </si>
  <si>
    <r>
      <t xml:space="preserve">MILLIMETERS
</t>
    </r>
    <r>
      <rPr>
        <b/>
        <sz val="12"/>
        <color rgb="FF0070C0"/>
        <rFont val="Arial"/>
        <family val="2"/>
      </rPr>
      <t>Enter Value in MM</t>
    </r>
  </si>
  <si>
    <t>Example (1,858 mm = 73 1/8")</t>
  </si>
  <si>
    <t>Enter Your MM Values Below For Conversion</t>
  </si>
  <si>
    <r>
      <rPr>
        <b/>
        <sz val="16"/>
        <rFont val="Arial"/>
        <family val="2"/>
      </rPr>
      <t>INCHES TO FRACTIONS</t>
    </r>
    <r>
      <rPr>
        <sz val="14"/>
        <rFont val="Arial"/>
        <family val="2"/>
      </rPr>
      <t xml:space="preserve">
CONVERSION CALCULATOR</t>
    </r>
    <r>
      <rPr>
        <sz val="10"/>
        <rFont val="Arial"/>
        <family val="2"/>
      </rPr>
      <t xml:space="preserve">
</t>
    </r>
    <r>
      <rPr>
        <b/>
        <sz val="10"/>
        <color rgb="FF0070C0"/>
        <rFont val="Arial"/>
        <family val="2"/>
      </rPr>
      <t>Measurements rounded to nearest 1/8"</t>
    </r>
  </si>
  <si>
    <r>
      <t xml:space="preserve">INCHES BY DECIMAL
</t>
    </r>
    <r>
      <rPr>
        <b/>
        <sz val="12"/>
        <color rgb="FF0070C0"/>
        <rFont val="Arial"/>
        <family val="2"/>
      </rPr>
      <t>Enter Value in MM</t>
    </r>
  </si>
  <si>
    <t>INCHES TO FRACTION
to Nearest 1/8"</t>
  </si>
  <si>
    <t>Example (34.25"  = 34 1/4")</t>
  </si>
  <si>
    <t xml:space="preserve">  NOTES:</t>
  </si>
  <si>
    <t xml:space="preserve">   4" Off Ground</t>
  </si>
  <si>
    <t xml:space="preserve">   Measuring</t>
  </si>
  <si>
    <t>Enter Inches by Decimal Below For Fraction Conversion</t>
  </si>
  <si>
    <t>INCHES BY DECIMAL</t>
  </si>
  <si>
    <r>
      <rPr>
        <b/>
        <sz val="16"/>
        <rFont val="Arial"/>
        <family val="2"/>
      </rPr>
      <t>INCHES TO FRACTIONS</t>
    </r>
    <r>
      <rPr>
        <sz val="14"/>
        <rFont val="Arial"/>
        <family val="2"/>
      </rPr>
      <t xml:space="preserve">
1/8" Scale</t>
    </r>
  </si>
  <si>
    <t>INCHES TO FRACTION</t>
  </si>
  <si>
    <t xml:space="preserve">         Coming Soon</t>
  </si>
  <si>
    <t xml:space="preserve">             CLOSED CELL FOAM</t>
  </si>
  <si>
    <t>Total Panels</t>
  </si>
  <si>
    <t>Panel</t>
  </si>
  <si>
    <t xml:space="preserve"> CUTOUT EXAMPLE ( 1 Cutout in Pad A for a Panel)</t>
  </si>
  <si>
    <t>• There are 4 measurements for each cut-out. 2 Left to Right - 2 Top to Bottom</t>
  </si>
  <si>
    <t>• Step 1 - select your Panel, A,B,C,D,E,F</t>
  </si>
  <si>
    <t>HOW TO FILL OUT &amp; MEASURE A CUTOUT(S)</t>
  </si>
  <si>
    <t>• Sept 3 - select the Type, Panel, Door, Other</t>
  </si>
  <si>
    <t>MEASURING</t>
  </si>
  <si>
    <t xml:space="preserve">Quantity tab will autofill </t>
  </si>
  <si>
    <t>• See red tab 'Cutout Example' for more examples</t>
  </si>
  <si>
    <t xml:space="preserve">date: </t>
  </si>
  <si>
    <t>W/O#</t>
  </si>
  <si>
    <t>S/O#</t>
  </si>
  <si>
    <t>CUST #</t>
  </si>
  <si>
    <t>ETD:</t>
  </si>
  <si>
    <t>Part#</t>
  </si>
  <si>
    <t xml:space="preserve">Office: </t>
  </si>
  <si>
    <t xml:space="preserve">Customer:    </t>
  </si>
  <si>
    <t xml:space="preserve">S/O#:    </t>
  </si>
  <si>
    <t xml:space="preserve">W/O#:    </t>
  </si>
  <si>
    <t xml:space="preserve">ETD:    </t>
  </si>
  <si>
    <t xml:space="preserve">Part#:    </t>
  </si>
  <si>
    <t>Quote</t>
  </si>
  <si>
    <t>TOTAL MEASURMENTS</t>
  </si>
  <si>
    <t>Extra</t>
  </si>
  <si>
    <t>60 Days</t>
  </si>
  <si>
    <t>TAXES &amp; DUTIES</t>
  </si>
  <si>
    <t>FREIGHT TERMS</t>
  </si>
  <si>
    <t>PAYMENT TERMS</t>
  </si>
  <si>
    <t>LEADTIME</t>
  </si>
  <si>
    <t>QUOTE VALID FOR</t>
  </si>
  <si>
    <t>QUOTE PREPARED BY</t>
  </si>
  <si>
    <t>QUOTE VALID TILL</t>
  </si>
  <si>
    <t>Mark Maddalena
905-203-3263
mark.maddalena@fellfab.com</t>
  </si>
  <si>
    <t>FOB
Hamilton, ON</t>
  </si>
  <si>
    <t>Payment due with Order or NET 30 Days OAC</t>
  </si>
  <si>
    <t>7 - 10 Days</t>
  </si>
  <si>
    <t>TOTAL PANELS</t>
  </si>
  <si>
    <t>COSTING</t>
  </si>
  <si>
    <t>DESCRIPTION</t>
  </si>
  <si>
    <t>QUANTITY</t>
  </si>
  <si>
    <t>COST</t>
  </si>
  <si>
    <t>TOTAL</t>
  </si>
  <si>
    <t>SEP Attachments</t>
  </si>
  <si>
    <t>Embroidery</t>
  </si>
  <si>
    <t>Shipping</t>
  </si>
  <si>
    <t>Tax</t>
  </si>
  <si>
    <t>Notes:</t>
  </si>
  <si>
    <r>
      <t>FELLFAB</t>
    </r>
    <r>
      <rPr>
        <b/>
        <vertAlign val="superscript"/>
        <sz val="10"/>
        <color theme="0" tint="-0.34998626667073579"/>
        <rFont val="Times New Roman"/>
        <family val="1"/>
      </rPr>
      <t>®</t>
    </r>
  </si>
  <si>
    <t>2343 Barton Street East, Hamilton, ON, L8E 5V8</t>
  </si>
  <si>
    <t>www.fellfab.com | @fellfab | Tel: 905-560-9230 Fax: 905-560-9846 | info@fellfab.com</t>
  </si>
  <si>
    <t xml:space="preserve">TOTAL QUOTE: </t>
  </si>
  <si>
    <t>SUMMARY OF ELEVATOR PAD ORDER</t>
  </si>
  <si>
    <r>
      <rPr>
        <b/>
        <sz val="13"/>
        <color rgb="FFFF0000"/>
        <rFont val="Arial"/>
        <family val="2"/>
      </rPr>
      <t>*</t>
    </r>
    <r>
      <rPr>
        <b/>
        <sz val="13"/>
        <color rgb="FFFFFF00"/>
        <rFont val="Arial"/>
        <family val="2"/>
      </rPr>
      <t>*</t>
    </r>
    <r>
      <rPr>
        <b/>
        <sz val="13"/>
        <color rgb="FFFF0000"/>
        <rFont val="Arial"/>
        <family val="2"/>
      </rPr>
      <t>*</t>
    </r>
    <r>
      <rPr>
        <b/>
        <sz val="13"/>
        <color theme="0"/>
        <rFont val="Arial"/>
        <family val="2"/>
      </rPr>
      <t>MEASURE IN INCHES</t>
    </r>
    <r>
      <rPr>
        <b/>
        <sz val="13"/>
        <color rgb="FFFF0000"/>
        <rFont val="Arial"/>
        <family val="2"/>
      </rPr>
      <t>*</t>
    </r>
    <r>
      <rPr>
        <b/>
        <sz val="13"/>
        <color rgb="FFFFFF00"/>
        <rFont val="Arial"/>
        <family val="2"/>
      </rPr>
      <t>*</t>
    </r>
    <r>
      <rPr>
        <b/>
        <sz val="13"/>
        <color rgb="FFFF0000"/>
        <rFont val="Arial"/>
        <family val="2"/>
      </rPr>
      <t>*</t>
    </r>
    <r>
      <rPr>
        <b/>
        <sz val="13"/>
        <color theme="0"/>
        <rFont val="Arial"/>
        <family val="2"/>
      </rPr>
      <t xml:space="preserve"> -</t>
    </r>
    <r>
      <rPr>
        <b/>
        <sz val="10"/>
        <color theme="0"/>
        <rFont val="Arial"/>
        <family val="2"/>
      </rPr>
      <t xml:space="preserve"> </t>
    </r>
    <r>
      <rPr>
        <b/>
        <i/>
        <sz val="12"/>
        <color theme="0"/>
        <rFont val="Arial"/>
        <family val="2"/>
      </rPr>
      <t>MM to INCH Converter in Tab</t>
    </r>
  </si>
  <si>
    <r>
      <rPr>
        <b/>
        <sz val="14"/>
        <rFont val="Times New Roman"/>
        <family val="1"/>
      </rPr>
      <t>FELLFAB</t>
    </r>
    <r>
      <rPr>
        <b/>
        <vertAlign val="superscript"/>
        <sz val="14"/>
        <rFont val="Arial"/>
        <family val="2"/>
      </rPr>
      <t>®</t>
    </r>
    <r>
      <rPr>
        <b/>
        <sz val="14"/>
        <rFont val="Arial"/>
        <family val="2"/>
      </rPr>
      <t xml:space="preserve"> </t>
    </r>
    <r>
      <rPr>
        <b/>
        <sz val="13"/>
        <rFont val="Arial"/>
        <family val="2"/>
      </rPr>
      <t>Quote:</t>
    </r>
  </si>
  <si>
    <t xml:space="preserve">Customer#:    </t>
  </si>
  <si>
    <t xml:space="preserve">• All Elevator Pad panels are to be 4" off </t>
  </si>
  <si>
    <t>Account Executives: Charan Matharu / Mark Maddalena</t>
  </si>
  <si>
    <t xml:space="preserve">Email: charan.matharu@fellfab.com  / mark.maddalena@fellfab.com </t>
  </si>
  <si>
    <t xml:space="preserve">Grommets are measured to the centre point of the grommet. Each grommet is measured from left of the pad </t>
  </si>
  <si>
    <t>to the center of the grommet.</t>
  </si>
  <si>
    <r>
      <rPr>
        <b/>
        <sz val="10"/>
        <rFont val="Arial"/>
        <family val="2"/>
      </rPr>
      <t>Example: T1</t>
    </r>
    <r>
      <rPr>
        <sz val="10"/>
        <rFont val="Arial"/>
        <family val="2"/>
      </rPr>
      <t xml:space="preserve"> 2.5", </t>
    </r>
    <r>
      <rPr>
        <b/>
        <sz val="10"/>
        <rFont val="Arial"/>
        <family val="2"/>
      </rPr>
      <t>P1</t>
    </r>
    <r>
      <rPr>
        <sz val="10"/>
        <rFont val="Arial"/>
        <family val="2"/>
      </rPr>
      <t xml:space="preserve"> 4", </t>
    </r>
    <r>
      <rPr>
        <b/>
        <sz val="10"/>
        <rFont val="Arial"/>
        <family val="2"/>
      </rPr>
      <t>P2</t>
    </r>
    <r>
      <rPr>
        <sz val="10"/>
        <rFont val="Arial"/>
        <family val="2"/>
      </rPr>
      <t xml:space="preserve"> 8", </t>
    </r>
    <r>
      <rPr>
        <b/>
        <sz val="10"/>
        <rFont val="Arial"/>
        <family val="2"/>
      </rPr>
      <t>P3</t>
    </r>
    <r>
      <rPr>
        <sz val="10"/>
        <rFont val="Arial"/>
        <family val="2"/>
      </rPr>
      <t xml:space="preserve"> 12", </t>
    </r>
    <r>
      <rPr>
        <b/>
        <sz val="10"/>
        <rFont val="Arial"/>
        <family val="2"/>
      </rPr>
      <t>P4</t>
    </r>
    <r>
      <rPr>
        <sz val="10"/>
        <rFont val="Arial"/>
        <family val="2"/>
      </rPr>
      <t xml:space="preserve"> 16", </t>
    </r>
    <r>
      <rPr>
        <b/>
        <sz val="10"/>
        <rFont val="Arial"/>
        <family val="2"/>
      </rPr>
      <t>P5</t>
    </r>
    <r>
      <rPr>
        <sz val="10"/>
        <rFont val="Arial"/>
        <family val="2"/>
      </rPr>
      <t xml:space="preserve"> 20", etc.</t>
    </r>
  </si>
  <si>
    <t>Page:</t>
  </si>
  <si>
    <t>of</t>
  </si>
  <si>
    <t>Pages to Print:</t>
  </si>
  <si>
    <r>
      <rPr>
        <b/>
        <sz val="10"/>
        <rFont val="Arial"/>
        <family val="2"/>
      </rPr>
      <t>Grommets</t>
    </r>
    <r>
      <rPr>
        <sz val="10"/>
        <rFont val="Arial"/>
        <family val="2"/>
      </rPr>
      <t xml:space="preserve"> installed per your measurements below. </t>
    </r>
    <r>
      <rPr>
        <b/>
        <sz val="10"/>
        <rFont val="Arial"/>
        <family val="2"/>
      </rPr>
      <t>Button Holes</t>
    </r>
    <r>
      <rPr>
        <sz val="10"/>
        <rFont val="Arial"/>
        <family val="2"/>
      </rPr>
      <t xml:space="preserve"> are standard installed at 1.5" centers, 2.5" down from top of pad.</t>
    </r>
  </si>
  <si>
    <t>Miscellaneous 1</t>
  </si>
  <si>
    <t>Miscellaneous 2</t>
  </si>
  <si>
    <t>GROMMET
 HEIGHT</t>
  </si>
  <si>
    <t>P13</t>
  </si>
  <si>
    <r>
      <t xml:space="preserve">GROMMETS OR HOOKS </t>
    </r>
    <r>
      <rPr>
        <sz val="12"/>
        <color indexed="9"/>
        <rFont val="Arial"/>
        <family val="2"/>
      </rPr>
      <t>(MEASURE IN INCHES)</t>
    </r>
  </si>
  <si>
    <r>
      <t>T Measurement -</t>
    </r>
    <r>
      <rPr>
        <sz val="10"/>
        <rFont val="Arial"/>
        <family val="2"/>
      </rPr>
      <t xml:space="preserve"> Top of pad down to the center of the grommet</t>
    </r>
    <r>
      <rPr>
        <b/>
        <sz val="10"/>
        <rFont val="Arial"/>
        <family val="2"/>
      </rPr>
      <t xml:space="preserve"> </t>
    </r>
    <r>
      <rPr>
        <sz val="10"/>
        <rFont val="Arial"/>
        <family val="2"/>
      </rPr>
      <t xml:space="preserve">or hook. </t>
    </r>
  </si>
  <si>
    <t>Please refer to order form for detailed information and measurements  of cutouts/ grommets if applicable.</t>
  </si>
  <si>
    <r>
      <rPr>
        <b/>
        <sz val="11"/>
        <rFont val="Arial"/>
        <family val="2"/>
      </rPr>
      <t>Elevator Pad Set</t>
    </r>
    <r>
      <rPr>
        <sz val="11"/>
        <rFont val="Arial"/>
        <family val="2"/>
      </rPr>
      <t xml:space="preserve"> (includes sewn in suspension &amp; cutouts)</t>
    </r>
  </si>
  <si>
    <t>• For left (L) to right  (R), take each measurement from left side of the panel</t>
  </si>
  <si>
    <t>• For top (T) and bottom (B) take each measurement from the top of panel</t>
  </si>
  <si>
    <t xml:space="preserve">Typically, all your panels will have the same T measurement. </t>
  </si>
  <si>
    <r>
      <rPr>
        <b/>
        <sz val="10"/>
        <rFont val="Arial"/>
        <family val="2"/>
      </rPr>
      <t>P Measurement</t>
    </r>
    <r>
      <rPr>
        <sz val="10"/>
        <rFont val="Arial"/>
        <family val="2"/>
      </rPr>
      <t xml:space="preserve"> - Location of each grommet or hook</t>
    </r>
  </si>
  <si>
    <t>Select One</t>
  </si>
  <si>
    <t>Example of reinforced button holes. Webbing is on the face side of the panel</t>
  </si>
  <si>
    <t>creating a black border.</t>
  </si>
  <si>
    <t xml:space="preserve">• Step 2 - number the cutout 1,2,3,4 - Record each cutout on separate line </t>
  </si>
  <si>
    <t>GROMMET OR HOOK SPACING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</si>
</sst>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00"/>
    <numFmt numFmtId="165" formatCode="[$-409]d\-mmm\-yy;@"/>
  </numFmts>
  <fonts count="87" x14ac:knownFonts="1">
    <font>
      <sz val="10"/>
      <name val="Arial"/>
    </font>
    <font>
      <sz val="8"/>
      <name val="Arial"/>
      <family val="2"/>
    </font>
    <font>
      <u/>
      <sz val="10"/>
      <color indexed="12"/>
      <name val="Arial"/>
      <family val="2"/>
    </font>
    <font>
      <sz val="10"/>
      <name val="Arial"/>
      <family val="2"/>
    </font>
    <font>
      <i/>
      <sz val="10"/>
      <name val="Arial"/>
      <family val="2"/>
    </font>
    <font>
      <b/>
      <sz val="11"/>
      <name val="Arial"/>
      <family val="2"/>
    </font>
    <font>
      <sz val="12"/>
      <name val="Arial"/>
      <family val="2"/>
    </font>
    <font>
      <b/>
      <sz val="12"/>
      <name val="Arial"/>
      <family val="2"/>
    </font>
    <font>
      <sz val="11"/>
      <name val="Arial"/>
      <family val="2"/>
    </font>
    <font>
      <sz val="9"/>
      <name val="Arial"/>
      <family val="2"/>
    </font>
    <font>
      <i/>
      <sz val="9"/>
      <name val="Arial"/>
      <family val="2"/>
    </font>
    <font>
      <b/>
      <sz val="9"/>
      <name val="Arial"/>
      <family val="2"/>
    </font>
    <font>
      <u/>
      <sz val="12"/>
      <color indexed="12"/>
      <name val="Arial"/>
      <family val="2"/>
    </font>
    <font>
      <b/>
      <sz val="10.5"/>
      <name val="Arial"/>
      <family val="2"/>
    </font>
    <font>
      <sz val="14"/>
      <name val="Arial"/>
      <family val="2"/>
    </font>
    <font>
      <b/>
      <sz val="9.5"/>
      <name val="Arial"/>
      <family val="2"/>
    </font>
    <font>
      <sz val="9.5"/>
      <name val="Arial"/>
      <family val="2"/>
    </font>
    <font>
      <b/>
      <sz val="11.5"/>
      <name val="Arial"/>
      <family val="2"/>
    </font>
    <font>
      <b/>
      <sz val="13"/>
      <name val="Arial"/>
      <family val="2"/>
    </font>
    <font>
      <sz val="13"/>
      <name val="Arial"/>
      <family val="2"/>
    </font>
    <font>
      <i/>
      <sz val="8.5"/>
      <name val="Arial"/>
      <family val="2"/>
    </font>
    <font>
      <sz val="12"/>
      <color indexed="9"/>
      <name val="Arial"/>
      <family val="2"/>
    </font>
    <font>
      <sz val="9"/>
      <color indexed="81"/>
      <name val="Tahoma"/>
      <family val="2"/>
    </font>
    <font>
      <b/>
      <sz val="9"/>
      <color indexed="81"/>
      <name val="Tahoma"/>
      <family val="2"/>
    </font>
    <font>
      <b/>
      <sz val="11"/>
      <name val="Calibri"/>
      <family val="2"/>
    </font>
    <font>
      <sz val="7"/>
      <name val="Times New Roman"/>
      <family val="1"/>
    </font>
    <font>
      <b/>
      <sz val="10"/>
      <name val="Arial"/>
      <family val="2"/>
    </font>
    <font>
      <i/>
      <sz val="11"/>
      <name val="Arial"/>
      <family val="2"/>
    </font>
    <font>
      <sz val="10"/>
      <color rgb="FF0197C9"/>
      <name val="Arial"/>
      <family val="2"/>
    </font>
    <font>
      <sz val="10"/>
      <color theme="0"/>
      <name val="Arial"/>
      <family val="2"/>
    </font>
    <font>
      <b/>
      <sz val="10"/>
      <color theme="0"/>
      <name val="Arial"/>
      <family val="2"/>
    </font>
    <font>
      <b/>
      <sz val="11"/>
      <color theme="0"/>
      <name val="Arial"/>
      <family val="2"/>
    </font>
    <font>
      <b/>
      <sz val="12"/>
      <color theme="0"/>
      <name val="Arial"/>
      <family val="2"/>
    </font>
    <font>
      <b/>
      <sz val="16"/>
      <color rgb="FF0197C9"/>
      <name val="Times New Roman"/>
      <family val="1"/>
    </font>
    <font>
      <b/>
      <sz val="14"/>
      <color theme="0"/>
      <name val="Arial"/>
      <family val="2"/>
    </font>
    <font>
      <b/>
      <sz val="11"/>
      <color rgb="FF0197C9"/>
      <name val="Arial"/>
      <family val="2"/>
    </font>
    <font>
      <sz val="10"/>
      <color theme="0" tint="-0.499984740745262"/>
      <name val="Arial"/>
      <family val="2"/>
    </font>
    <font>
      <b/>
      <sz val="9"/>
      <color rgb="FF0197C9"/>
      <name val="Arial"/>
      <family val="2"/>
    </font>
    <font>
      <sz val="11"/>
      <color theme="0"/>
      <name val="Arial"/>
      <family val="2"/>
    </font>
    <font>
      <sz val="14"/>
      <color theme="0"/>
      <name val="Arial"/>
      <family val="2"/>
    </font>
    <font>
      <b/>
      <sz val="10"/>
      <color theme="1" tint="0.499984740745262"/>
      <name val="Arial"/>
      <family val="2"/>
    </font>
    <font>
      <sz val="12"/>
      <color theme="1" tint="0.499984740745262"/>
      <name val="Arial"/>
      <family val="2"/>
    </font>
    <font>
      <sz val="11"/>
      <color theme="1" tint="0.499984740745262"/>
      <name val="Arial"/>
      <family val="2"/>
    </font>
    <font>
      <b/>
      <sz val="9"/>
      <color rgb="FFFF0000"/>
      <name val="Arial"/>
      <family val="2"/>
    </font>
    <font>
      <b/>
      <sz val="10"/>
      <color rgb="FF0197C9"/>
      <name val="Arial"/>
      <family val="2"/>
    </font>
    <font>
      <b/>
      <sz val="10"/>
      <name val="Calibri"/>
      <family val="2"/>
      <scheme val="minor"/>
    </font>
    <font>
      <sz val="16"/>
      <name val="Arial"/>
      <family val="2"/>
    </font>
    <font>
      <b/>
      <sz val="16"/>
      <name val="Arial"/>
      <family val="2"/>
    </font>
    <font>
      <b/>
      <sz val="20"/>
      <name val="Arial"/>
      <family val="2"/>
    </font>
    <font>
      <b/>
      <sz val="22"/>
      <name val="Arial"/>
      <family val="2"/>
    </font>
    <font>
      <b/>
      <u/>
      <sz val="20"/>
      <name val="Arial"/>
      <family val="2"/>
    </font>
    <font>
      <b/>
      <sz val="8.5"/>
      <name val="Arial"/>
      <family val="2"/>
    </font>
    <font>
      <b/>
      <sz val="48"/>
      <name val="Arial"/>
      <family val="2"/>
    </font>
    <font>
      <b/>
      <sz val="13"/>
      <color theme="0"/>
      <name val="Arial"/>
      <family val="2"/>
    </font>
    <font>
      <sz val="15"/>
      <name val="Arial"/>
      <family val="2"/>
    </font>
    <font>
      <b/>
      <sz val="15"/>
      <name val="Arial"/>
      <family val="2"/>
    </font>
    <font>
      <b/>
      <sz val="10"/>
      <color rgb="FF0070C0"/>
      <name val="Arial"/>
      <family val="2"/>
    </font>
    <font>
      <b/>
      <sz val="12"/>
      <color rgb="FF0070C0"/>
      <name val="Arial"/>
      <family val="2"/>
    </font>
    <font>
      <i/>
      <sz val="12"/>
      <color theme="1" tint="0.499984740745262"/>
      <name val="Arial"/>
      <family val="2"/>
    </font>
    <font>
      <i/>
      <sz val="11"/>
      <color theme="1" tint="0.499984740745262"/>
      <name val="Arial"/>
      <family val="2"/>
    </font>
    <font>
      <i/>
      <sz val="10"/>
      <color theme="1" tint="0.499984740745262"/>
      <name val="Arial"/>
      <family val="2"/>
    </font>
    <font>
      <b/>
      <i/>
      <sz val="10"/>
      <name val="Arial"/>
      <family val="2"/>
    </font>
    <font>
      <b/>
      <i/>
      <sz val="12"/>
      <color theme="0"/>
      <name val="Arial"/>
      <family val="2"/>
    </font>
    <font>
      <b/>
      <sz val="13"/>
      <color rgb="FFFF0000"/>
      <name val="Arial"/>
      <family val="2"/>
    </font>
    <font>
      <b/>
      <sz val="13"/>
      <color rgb="FFFFFF00"/>
      <name val="Arial"/>
      <family val="2"/>
    </font>
    <font>
      <b/>
      <i/>
      <sz val="10"/>
      <color rgb="FFFF0000"/>
      <name val="Arial"/>
      <family val="2"/>
    </font>
    <font>
      <sz val="10"/>
      <color theme="2"/>
      <name val="Arial"/>
      <family val="2"/>
    </font>
    <font>
      <i/>
      <sz val="8"/>
      <color rgb="FFFF0000"/>
      <name val="Arial"/>
      <family val="2"/>
    </font>
    <font>
      <b/>
      <sz val="9"/>
      <color theme="1" tint="0.499984740745262"/>
      <name val="Arial"/>
      <family val="2"/>
    </font>
    <font>
      <i/>
      <sz val="8"/>
      <name val="Arial"/>
      <family val="2"/>
    </font>
    <font>
      <strike/>
      <sz val="11"/>
      <name val="Arial"/>
      <family val="2"/>
    </font>
    <font>
      <b/>
      <sz val="14"/>
      <name val="Arial"/>
      <family val="2"/>
    </font>
    <font>
      <sz val="10"/>
      <name val="Arial"/>
      <family val="2"/>
    </font>
    <font>
      <sz val="8"/>
      <color theme="0"/>
      <name val="Arial"/>
      <family val="2"/>
    </font>
    <font>
      <sz val="7"/>
      <name val="Arial"/>
      <family val="2"/>
    </font>
    <font>
      <sz val="8"/>
      <color theme="0" tint="-0.34998626667073579"/>
      <name val="Arial"/>
      <family val="2"/>
    </font>
    <font>
      <sz val="8"/>
      <color theme="0" tint="-0.499984740745262"/>
      <name val="Arial"/>
      <family val="2"/>
    </font>
    <font>
      <b/>
      <sz val="10"/>
      <color theme="0" tint="-0.34998626667073579"/>
      <name val="Times New Roman"/>
      <family val="1"/>
    </font>
    <font>
      <b/>
      <vertAlign val="superscript"/>
      <sz val="10"/>
      <color theme="0" tint="-0.34998626667073579"/>
      <name val="Times New Roman"/>
      <family val="1"/>
    </font>
    <font>
      <b/>
      <sz val="12"/>
      <name val="Arial"/>
      <family val="1"/>
    </font>
    <font>
      <b/>
      <sz val="14"/>
      <name val="Arial"/>
      <family val="1"/>
    </font>
    <font>
      <b/>
      <sz val="14"/>
      <name val="Times New Roman"/>
      <family val="1"/>
    </font>
    <font>
      <b/>
      <vertAlign val="superscript"/>
      <sz val="14"/>
      <name val="Arial"/>
      <family val="2"/>
    </font>
    <font>
      <b/>
      <sz val="23"/>
      <name val="Arial"/>
      <family val="2"/>
    </font>
    <font>
      <sz val="10.5"/>
      <name val="Arial"/>
      <family val="2"/>
    </font>
    <font>
      <i/>
      <sz val="9"/>
      <color theme="1" tint="0.499984740745262"/>
      <name val="Arial"/>
      <family val="2"/>
    </font>
    <font>
      <b/>
      <i/>
      <sz val="12"/>
      <name val="Arial"/>
      <family val="2"/>
    </font>
  </fonts>
  <fills count="14">
    <fill>
      <patternFill patternType="none"/>
    </fill>
    <fill>
      <patternFill patternType="gray125"/>
    </fill>
    <fill>
      <patternFill patternType="solid">
        <fgColor rgb="FF0197C9"/>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EAA7"/>
        <bgColor indexed="64"/>
      </patternFill>
    </fill>
  </fills>
  <borders count="44">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s>
  <cellStyleXfs count="3">
    <xf numFmtId="0" fontId="0" fillId="0" borderId="0"/>
    <xf numFmtId="0" fontId="2" fillId="0" borderId="0" applyNumberFormat="0" applyFill="0" applyBorder="0" applyAlignment="0" applyProtection="0">
      <alignment vertical="top"/>
      <protection locked="0"/>
    </xf>
    <xf numFmtId="44" fontId="72" fillId="0" borderId="0" applyFont="0" applyFill="0" applyBorder="0" applyAlignment="0" applyProtection="0"/>
  </cellStyleXfs>
  <cellXfs count="378">
    <xf numFmtId="0" fontId="0" fillId="0" borderId="0" xfId="0"/>
    <xf numFmtId="0" fontId="6" fillId="0" borderId="0" xfId="0" applyFont="1"/>
    <xf numFmtId="0" fontId="4" fillId="0" borderId="0" xfId="0" applyFont="1"/>
    <xf numFmtId="0" fontId="8" fillId="0" borderId="0" xfId="0" applyFont="1"/>
    <xf numFmtId="0" fontId="3" fillId="0" borderId="0" xfId="0" applyFont="1"/>
    <xf numFmtId="0" fontId="8" fillId="0" borderId="0" xfId="0" applyFont="1" applyAlignment="1">
      <alignment vertical="center"/>
    </xf>
    <xf numFmtId="0" fontId="8" fillId="0" borderId="0" xfId="0" applyFont="1" applyAlignment="1">
      <alignment horizontal="left" vertical="center"/>
    </xf>
    <xf numFmtId="0" fontId="8" fillId="0" borderId="0" xfId="0" applyFont="1" applyAlignment="1">
      <alignment horizontal="left"/>
    </xf>
    <xf numFmtId="0" fontId="6" fillId="0" borderId="0" xfId="0" applyFont="1" applyAlignment="1">
      <alignment horizontal="left"/>
    </xf>
    <xf numFmtId="0" fontId="8" fillId="0" borderId="0" xfId="0" applyFont="1" applyAlignment="1">
      <alignment horizontal="right"/>
    </xf>
    <xf numFmtId="0" fontId="28" fillId="2" borderId="0" xfId="0" applyFont="1" applyFill="1"/>
    <xf numFmtId="0" fontId="0" fillId="2" borderId="0" xfId="0" applyFill="1"/>
    <xf numFmtId="0" fontId="29" fillId="2" borderId="0" xfId="0" applyFont="1" applyFill="1"/>
    <xf numFmtId="0" fontId="30" fillId="2" borderId="0" xfId="0" applyFont="1" applyFill="1"/>
    <xf numFmtId="0" fontId="31" fillId="2" borderId="0" xfId="0" applyFont="1" applyFill="1"/>
    <xf numFmtId="0" fontId="32" fillId="2" borderId="0" xfId="0" applyFont="1" applyFill="1"/>
    <xf numFmtId="0" fontId="10" fillId="0" borderId="0" xfId="0" applyFont="1"/>
    <xf numFmtId="0" fontId="11" fillId="0" borderId="0" xfId="0" applyFont="1"/>
    <xf numFmtId="0" fontId="33" fillId="0" borderId="0" xfId="0" applyFont="1"/>
    <xf numFmtId="0" fontId="9" fillId="0" borderId="0" xfId="0" applyFont="1" applyAlignment="1">
      <alignment vertical="top"/>
    </xf>
    <xf numFmtId="0" fontId="34" fillId="2" borderId="0" xfId="0" applyFont="1" applyFill="1"/>
    <xf numFmtId="0" fontId="3" fillId="0" borderId="0" xfId="0" applyFont="1" applyAlignment="1">
      <alignment horizontal="right"/>
    </xf>
    <xf numFmtId="0" fontId="7" fillId="3" borderId="4" xfId="0" applyFont="1" applyFill="1" applyBorder="1" applyAlignment="1">
      <alignment horizontal="left"/>
    </xf>
    <xf numFmtId="0" fontId="7" fillId="3" borderId="5" xfId="0" applyFont="1" applyFill="1" applyBorder="1" applyAlignment="1">
      <alignment horizontal="left"/>
    </xf>
    <xf numFmtId="0" fontId="7" fillId="3" borderId="6" xfId="0" applyFont="1" applyFill="1" applyBorder="1" applyAlignment="1">
      <alignment horizontal="left"/>
    </xf>
    <xf numFmtId="0" fontId="6" fillId="0" borderId="0" xfId="0" applyFont="1" applyAlignment="1">
      <alignment horizontal="right"/>
    </xf>
    <xf numFmtId="0" fontId="6" fillId="0" borderId="0" xfId="0" applyFont="1" applyAlignment="1">
      <alignment vertical="center"/>
    </xf>
    <xf numFmtId="0" fontId="35" fillId="0" borderId="0" xfId="0" applyFont="1"/>
    <xf numFmtId="0" fontId="11" fillId="0" borderId="3" xfId="0" applyFont="1" applyBorder="1" applyAlignment="1">
      <alignment horizontal="center" vertical="center"/>
    </xf>
    <xf numFmtId="0" fontId="5" fillId="0" borderId="3" xfId="0" applyFont="1" applyBorder="1" applyAlignment="1">
      <alignment horizontal="center" vertical="center"/>
    </xf>
    <xf numFmtId="0" fontId="9" fillId="0" borderId="0" xfId="0" applyFont="1"/>
    <xf numFmtId="0" fontId="5" fillId="0" borderId="0" xfId="0" applyFont="1"/>
    <xf numFmtId="2" fontId="5" fillId="0" borderId="0" xfId="0" applyNumberFormat="1" applyFont="1"/>
    <xf numFmtId="0" fontId="36" fillId="0" borderId="0" xfId="0" applyFont="1" applyAlignment="1">
      <alignment horizontal="center"/>
    </xf>
    <xf numFmtId="0" fontId="37" fillId="0" borderId="0" xfId="0" applyFont="1" applyAlignment="1">
      <alignment horizontal="left"/>
    </xf>
    <xf numFmtId="0" fontId="1" fillId="0" borderId="0" xfId="0" applyFont="1"/>
    <xf numFmtId="0" fontId="38" fillId="2" borderId="0" xfId="0" applyFont="1" applyFill="1" applyAlignment="1">
      <alignment horizontal="right" vertical="center"/>
    </xf>
    <xf numFmtId="0" fontId="3" fillId="0" borderId="0" xfId="0" quotePrefix="1" applyFont="1"/>
    <xf numFmtId="0" fontId="39" fillId="2" borderId="0" xfId="0" applyFont="1" applyFill="1"/>
    <xf numFmtId="0" fontId="37" fillId="0" borderId="0" xfId="0" applyFont="1"/>
    <xf numFmtId="0" fontId="15" fillId="0" borderId="0" xfId="0" applyFont="1"/>
    <xf numFmtId="0" fontId="16" fillId="0" borderId="0" xfId="0" applyFont="1"/>
    <xf numFmtId="0" fontId="40" fillId="3" borderId="3" xfId="0" applyFont="1" applyFill="1" applyBorder="1" applyAlignment="1">
      <alignment horizontal="center" vertical="center"/>
    </xf>
    <xf numFmtId="0" fontId="17" fillId="3" borderId="4" xfId="0" applyFont="1" applyFill="1" applyBorder="1" applyAlignment="1">
      <alignment horizontal="left"/>
    </xf>
    <xf numFmtId="0" fontId="19" fillId="0" borderId="3" xfId="0" applyFont="1" applyBorder="1" applyAlignment="1">
      <alignment horizontal="center"/>
    </xf>
    <xf numFmtId="0" fontId="41" fillId="3" borderId="3" xfId="0" applyFont="1" applyFill="1" applyBorder="1" applyAlignment="1">
      <alignment horizontal="center"/>
    </xf>
    <xf numFmtId="0" fontId="6" fillId="0" borderId="3" xfId="0" applyFont="1" applyBorder="1" applyAlignment="1">
      <alignment horizontal="center" vertical="center"/>
    </xf>
    <xf numFmtId="0" fontId="18" fillId="0" borderId="3" xfId="0" applyFont="1" applyBorder="1"/>
    <xf numFmtId="0" fontId="18" fillId="0" borderId="3" xfId="0" applyFont="1" applyBorder="1" applyAlignment="1">
      <alignment horizontal="center"/>
    </xf>
    <xf numFmtId="0" fontId="3" fillId="3" borderId="3" xfId="0" applyFont="1" applyFill="1" applyBorder="1" applyAlignment="1">
      <alignment horizontal="center" vertical="center"/>
    </xf>
    <xf numFmtId="0" fontId="3" fillId="3" borderId="3" xfId="0" applyFont="1" applyFill="1" applyBorder="1" applyAlignment="1">
      <alignment horizontal="left" vertical="center"/>
    </xf>
    <xf numFmtId="0" fontId="15" fillId="0" borderId="0" xfId="0" applyFont="1" applyAlignment="1">
      <alignment vertical="top"/>
    </xf>
    <xf numFmtId="0" fontId="37" fillId="0" borderId="0" xfId="0" applyFont="1" applyAlignment="1">
      <alignment horizontal="left" vertical="center"/>
    </xf>
    <xf numFmtId="0" fontId="5" fillId="0" borderId="13" xfId="0" applyFont="1" applyBorder="1" applyAlignment="1">
      <alignment horizontal="center" vertical="center"/>
    </xf>
    <xf numFmtId="0" fontId="13" fillId="0" borderId="13" xfId="0" applyFont="1" applyBorder="1" applyAlignment="1">
      <alignment horizontal="center" vertical="center"/>
    </xf>
    <xf numFmtId="0" fontId="9" fillId="0" borderId="0" xfId="0" applyFont="1" applyAlignment="1">
      <alignment vertical="center"/>
    </xf>
    <xf numFmtId="0" fontId="43" fillId="0" borderId="0" xfId="0" applyFont="1" applyAlignment="1">
      <alignment horizontal="left"/>
    </xf>
    <xf numFmtId="0" fontId="44" fillId="0" borderId="0" xfId="0" applyFont="1" applyAlignment="1">
      <alignment horizontal="left"/>
    </xf>
    <xf numFmtId="0" fontId="24" fillId="0" borderId="0" xfId="0" applyFont="1" applyAlignment="1">
      <alignment vertical="center"/>
    </xf>
    <xf numFmtId="0" fontId="25" fillId="0" borderId="0" xfId="0" applyFont="1" applyAlignment="1">
      <alignment horizontal="left" vertical="center" indent="4"/>
    </xf>
    <xf numFmtId="0" fontId="45" fillId="0" borderId="0" xfId="0" applyFont="1"/>
    <xf numFmtId="0" fontId="26" fillId="0" borderId="0" xfId="0" applyFont="1"/>
    <xf numFmtId="0" fontId="45" fillId="0" borderId="0" xfId="0" applyFont="1" applyAlignment="1">
      <alignment horizontal="left"/>
    </xf>
    <xf numFmtId="0" fontId="42" fillId="0" borderId="0" xfId="0" applyFont="1"/>
    <xf numFmtId="0" fontId="14" fillId="0" borderId="0" xfId="0" applyFont="1"/>
    <xf numFmtId="0" fontId="50" fillId="0" borderId="0" xfId="0" applyFont="1"/>
    <xf numFmtId="0" fontId="47" fillId="0" borderId="0" xfId="0" applyFont="1" applyAlignment="1">
      <alignment vertical="center"/>
    </xf>
    <xf numFmtId="0" fontId="48" fillId="0" borderId="5" xfId="0" applyFont="1" applyBorder="1"/>
    <xf numFmtId="0" fontId="0" fillId="0" borderId="5" xfId="0" applyBorder="1"/>
    <xf numFmtId="0" fontId="15" fillId="0" borderId="5" xfId="0" applyFont="1" applyBorder="1"/>
    <xf numFmtId="0" fontId="8" fillId="0" borderId="5" xfId="0" applyFont="1" applyBorder="1"/>
    <xf numFmtId="0" fontId="48" fillId="0" borderId="5" xfId="0" applyFont="1" applyBorder="1" applyAlignment="1">
      <alignment horizontal="left"/>
    </xf>
    <xf numFmtId="0" fontId="0" fillId="4" borderId="0" xfId="0" applyFill="1"/>
    <xf numFmtId="0" fontId="51" fillId="0" borderId="3" xfId="0" applyFont="1" applyBorder="1" applyAlignment="1">
      <alignment horizontal="center" vertical="center"/>
    </xf>
    <xf numFmtId="0" fontId="14" fillId="0" borderId="2" xfId="0" applyFont="1" applyBorder="1" applyAlignment="1">
      <alignment horizontal="left"/>
    </xf>
    <xf numFmtId="0" fontId="14" fillId="0" borderId="5" xfId="0" applyFont="1" applyBorder="1" applyAlignment="1">
      <alignment horizontal="left"/>
    </xf>
    <xf numFmtId="0" fontId="32" fillId="0" borderId="0" xfId="0" applyFont="1" applyAlignment="1">
      <alignment horizontal="left"/>
    </xf>
    <xf numFmtId="0" fontId="48" fillId="0" borderId="5" xfId="0" applyFont="1" applyBorder="1" applyAlignment="1">
      <alignment horizontal="right"/>
    </xf>
    <xf numFmtId="0" fontId="48" fillId="0" borderId="5" xfId="0" applyFont="1" applyBorder="1" applyAlignment="1">
      <alignment horizontal="center"/>
    </xf>
    <xf numFmtId="0" fontId="53" fillId="2" borderId="0" xfId="0" applyFont="1" applyFill="1" applyAlignment="1">
      <alignment vertical="center"/>
    </xf>
    <xf numFmtId="0" fontId="54" fillId="0" borderId="0" xfId="0" applyFont="1"/>
    <xf numFmtId="0" fontId="6" fillId="0" borderId="3" xfId="0" applyFont="1" applyBorder="1" applyAlignment="1">
      <alignment horizontal="center"/>
    </xf>
    <xf numFmtId="0" fontId="0" fillId="0" borderId="15" xfId="0" applyBorder="1"/>
    <xf numFmtId="0" fontId="0" fillId="0" borderId="16" xfId="0" applyBorder="1"/>
    <xf numFmtId="0" fontId="0" fillId="0" borderId="18" xfId="0" applyBorder="1"/>
    <xf numFmtId="2" fontId="6" fillId="0" borderId="4" xfId="0" applyNumberFormat="1" applyFont="1" applyBorder="1" applyAlignment="1">
      <alignment horizontal="center"/>
    </xf>
    <xf numFmtId="2" fontId="6" fillId="0" borderId="27" xfId="0" applyNumberFormat="1" applyFont="1" applyBorder="1" applyAlignment="1">
      <alignment horizontal="center"/>
    </xf>
    <xf numFmtId="12" fontId="6" fillId="0" borderId="29" xfId="0" applyNumberFormat="1" applyFont="1" applyBorder="1" applyAlignment="1">
      <alignment horizontal="center" vertical="center"/>
    </xf>
    <xf numFmtId="12" fontId="6" fillId="0" borderId="30" xfId="0" applyNumberFormat="1" applyFont="1" applyBorder="1" applyAlignment="1">
      <alignment horizontal="center" vertical="center"/>
    </xf>
    <xf numFmtId="0" fontId="55" fillId="0" borderId="0" xfId="0" applyFont="1" applyAlignment="1">
      <alignment vertical="center"/>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xf>
    <xf numFmtId="12" fontId="58" fillId="0" borderId="26" xfId="0" applyNumberFormat="1" applyFont="1" applyBorder="1" applyAlignment="1">
      <alignment horizontal="center"/>
    </xf>
    <xf numFmtId="12" fontId="58" fillId="0" borderId="28" xfId="0" applyNumberFormat="1" applyFont="1" applyBorder="1" applyAlignment="1">
      <alignment horizontal="center" vertical="center"/>
    </xf>
    <xf numFmtId="0" fontId="59" fillId="0" borderId="20" xfId="0" applyFont="1" applyBorder="1"/>
    <xf numFmtId="0" fontId="60" fillId="0" borderId="24" xfId="0" applyFont="1" applyBorder="1" applyAlignment="1">
      <alignment horizontal="center"/>
    </xf>
    <xf numFmtId="0" fontId="0" fillId="0" borderId="34" xfId="0" applyBorder="1"/>
    <xf numFmtId="0" fontId="0" fillId="0" borderId="31" xfId="0" applyBorder="1"/>
    <xf numFmtId="0" fontId="14" fillId="0" borderId="0" xfId="0" applyFont="1" applyAlignment="1">
      <alignment horizontal="center"/>
    </xf>
    <xf numFmtId="0" fontId="61" fillId="0" borderId="0" xfId="0" applyFont="1"/>
    <xf numFmtId="12" fontId="19" fillId="0" borderId="3" xfId="0" applyNumberFormat="1" applyFont="1" applyBorder="1" applyAlignment="1">
      <alignment horizontal="center"/>
    </xf>
    <xf numFmtId="12" fontId="6" fillId="0" borderId="3" xfId="0" applyNumberFormat="1" applyFont="1" applyBorder="1" applyAlignment="1">
      <alignment horizontal="center" vertical="center"/>
    </xf>
    <xf numFmtId="12" fontId="6" fillId="0" borderId="3" xfId="0" applyNumberFormat="1" applyFont="1" applyBorder="1" applyAlignment="1">
      <alignment horizontal="center"/>
    </xf>
    <xf numFmtId="0" fontId="59" fillId="0" borderId="18" xfId="0" applyFont="1" applyBorder="1"/>
    <xf numFmtId="0" fontId="7" fillId="0" borderId="33" xfId="0" applyFont="1" applyBorder="1" applyAlignment="1">
      <alignment horizontal="center" vertical="center" wrapText="1"/>
    </xf>
    <xf numFmtId="164" fontId="6" fillId="0" borderId="34" xfId="0" applyNumberFormat="1" applyFont="1" applyBorder="1" applyAlignment="1">
      <alignment horizontal="center"/>
    </xf>
    <xf numFmtId="164" fontId="6" fillId="0" borderId="35" xfId="0" applyNumberFormat="1" applyFont="1" applyBorder="1" applyAlignment="1">
      <alignment horizontal="center"/>
    </xf>
    <xf numFmtId="0" fontId="6" fillId="5" borderId="3" xfId="0" applyFont="1" applyFill="1" applyBorder="1" applyAlignment="1">
      <alignment horizontal="center"/>
    </xf>
    <xf numFmtId="0" fontId="6" fillId="5" borderId="17" xfId="0" applyFont="1" applyFill="1" applyBorder="1" applyAlignment="1">
      <alignment horizontal="center"/>
    </xf>
    <xf numFmtId="2" fontId="6" fillId="5" borderId="4" xfId="0" applyNumberFormat="1" applyFont="1" applyFill="1" applyBorder="1" applyAlignment="1">
      <alignment horizontal="center"/>
    </xf>
    <xf numFmtId="2" fontId="6" fillId="5" borderId="27" xfId="0" applyNumberFormat="1" applyFont="1" applyFill="1" applyBorder="1" applyAlignment="1">
      <alignment horizontal="center"/>
    </xf>
    <xf numFmtId="0" fontId="58" fillId="5" borderId="25" xfId="0" applyFont="1" applyFill="1" applyBorder="1" applyAlignment="1">
      <alignment horizontal="center"/>
    </xf>
    <xf numFmtId="0" fontId="0" fillId="0" borderId="0" xfId="0" applyAlignment="1">
      <alignment vertical="center"/>
    </xf>
    <xf numFmtId="0" fontId="65" fillId="0" borderId="0" xfId="0" applyFont="1"/>
    <xf numFmtId="12" fontId="66" fillId="3" borderId="6" xfId="0" applyNumberFormat="1" applyFont="1" applyFill="1" applyBorder="1" applyAlignment="1">
      <alignment vertical="center"/>
    </xf>
    <xf numFmtId="0" fontId="0" fillId="8" borderId="14" xfId="0" applyFill="1" applyBorder="1"/>
    <xf numFmtId="0" fontId="0" fillId="9" borderId="14" xfId="0" applyFill="1" applyBorder="1"/>
    <xf numFmtId="12" fontId="0" fillId="0" borderId="0" xfId="0" applyNumberFormat="1"/>
    <xf numFmtId="12" fontId="29" fillId="0" borderId="0" xfId="0" applyNumberFormat="1" applyFont="1"/>
    <xf numFmtId="0" fontId="8" fillId="0" borderId="3" xfId="0" applyFont="1" applyBorder="1" applyAlignment="1">
      <alignment horizontal="center"/>
    </xf>
    <xf numFmtId="12" fontId="8" fillId="0" borderId="3" xfId="0" applyNumberFormat="1" applyFont="1" applyBorder="1" applyAlignment="1">
      <alignment horizontal="center"/>
    </xf>
    <xf numFmtId="0" fontId="42" fillId="3" borderId="3" xfId="0" applyFont="1" applyFill="1" applyBorder="1" applyAlignment="1">
      <alignment horizontal="center"/>
    </xf>
    <xf numFmtId="0" fontId="6" fillId="0" borderId="3" xfId="0" applyFont="1" applyBorder="1" applyAlignment="1">
      <alignment horizontal="center" vertical="center" wrapText="1"/>
    </xf>
    <xf numFmtId="12" fontId="6" fillId="0" borderId="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0" fontId="6" fillId="0" borderId="2" xfId="0" applyFont="1" applyBorder="1" applyAlignment="1" applyProtection="1">
      <alignment horizontal="left"/>
      <protection locked="0"/>
    </xf>
    <xf numFmtId="0" fontId="6" fillId="0" borderId="5" xfId="0" applyFont="1" applyBorder="1" applyAlignment="1" applyProtection="1">
      <alignment horizontal="left"/>
      <protection locked="0"/>
    </xf>
    <xf numFmtId="0" fontId="12" fillId="0" borderId="5" xfId="1" applyFont="1" applyBorder="1" applyAlignment="1" applyProtection="1">
      <alignment horizontal="left"/>
      <protection locked="0"/>
    </xf>
    <xf numFmtId="0" fontId="0" fillId="0" borderId="0" xfId="0" applyProtection="1">
      <protection locked="0"/>
    </xf>
    <xf numFmtId="0" fontId="4" fillId="0" borderId="0" xfId="0" applyFont="1" applyProtection="1">
      <protection locked="0"/>
    </xf>
    <xf numFmtId="0" fontId="8" fillId="0" borderId="0" xfId="0" applyFont="1" applyProtection="1">
      <protection locked="0"/>
    </xf>
    <xf numFmtId="0" fontId="8" fillId="0" borderId="0" xfId="0" applyFont="1" applyAlignment="1" applyProtection="1">
      <alignment vertical="center"/>
      <protection locked="0"/>
    </xf>
    <xf numFmtId="0" fontId="8" fillId="0" borderId="0" xfId="0" applyFont="1" applyAlignment="1" applyProtection="1">
      <alignment horizontal="right"/>
      <protection locked="0"/>
    </xf>
    <xf numFmtId="0" fontId="8" fillId="0" borderId="0" xfId="0" applyFont="1" applyAlignment="1" applyProtection="1">
      <alignment horizontal="left" vertical="center"/>
      <protection locked="0"/>
    </xf>
    <xf numFmtId="0" fontId="7" fillId="0" borderId="7" xfId="0" applyFont="1" applyBorder="1" applyAlignment="1" applyProtection="1">
      <alignment horizontal="left"/>
      <protection locked="0"/>
    </xf>
    <xf numFmtId="0" fontId="7" fillId="0" borderId="1" xfId="0" applyFont="1" applyBorder="1" applyProtection="1">
      <protection locked="0"/>
    </xf>
    <xf numFmtId="0" fontId="7" fillId="0" borderId="7" xfId="0" applyFont="1" applyBorder="1" applyProtection="1">
      <protection locked="0"/>
    </xf>
    <xf numFmtId="0" fontId="7" fillId="0" borderId="8" xfId="0" applyFont="1" applyBorder="1" applyProtection="1">
      <protection locked="0"/>
    </xf>
    <xf numFmtId="0" fontId="7" fillId="0" borderId="8" xfId="0" applyFont="1" applyBorder="1" applyAlignment="1" applyProtection="1">
      <alignment horizontal="center"/>
      <protection locked="0"/>
    </xf>
    <xf numFmtId="0" fontId="6" fillId="0" borderId="1" xfId="0" applyFont="1" applyBorder="1" applyProtection="1">
      <protection locked="0"/>
    </xf>
    <xf numFmtId="0" fontId="8" fillId="0" borderId="9" xfId="0" applyFont="1" applyBorder="1" applyProtection="1">
      <protection locked="0"/>
    </xf>
    <xf numFmtId="0" fontId="8" fillId="0" borderId="10" xfId="0" applyFont="1" applyBorder="1" applyProtection="1">
      <protection locked="0"/>
    </xf>
    <xf numFmtId="0" fontId="8" fillId="0" borderId="11" xfId="0" applyFont="1" applyBorder="1" applyAlignment="1" applyProtection="1">
      <alignment horizontal="center"/>
      <protection locked="0"/>
    </xf>
    <xf numFmtId="0" fontId="5" fillId="0" borderId="11" xfId="0" applyFont="1" applyBorder="1" applyAlignment="1" applyProtection="1">
      <alignment horizontal="center"/>
      <protection locked="0"/>
    </xf>
    <xf numFmtId="0" fontId="8" fillId="0" borderId="6" xfId="0" applyFont="1" applyBorder="1" applyAlignment="1" applyProtection="1">
      <alignment horizontal="center"/>
      <protection locked="0"/>
    </xf>
    <xf numFmtId="0" fontId="8" fillId="0" borderId="12" xfId="0" applyFont="1" applyBorder="1" applyProtection="1">
      <protection locked="0"/>
    </xf>
    <xf numFmtId="0" fontId="8" fillId="0" borderId="2" xfId="0" applyFont="1" applyBorder="1" applyProtection="1">
      <protection locked="0"/>
    </xf>
    <xf numFmtId="0" fontId="8" fillId="0" borderId="11" xfId="0" applyFont="1" applyBorder="1" applyProtection="1">
      <protection locked="0"/>
    </xf>
    <xf numFmtId="0" fontId="37" fillId="0" borderId="0" xfId="0" applyFont="1" applyProtection="1">
      <protection locked="0"/>
    </xf>
    <xf numFmtId="0" fontId="11" fillId="0" borderId="0" xfId="0" applyFont="1" applyProtection="1">
      <protection locked="0"/>
    </xf>
    <xf numFmtId="0" fontId="3" fillId="0" borderId="0" xfId="0" applyFont="1" applyProtection="1">
      <protection locked="0"/>
    </xf>
    <xf numFmtId="0" fontId="9" fillId="0" borderId="0" xfId="0" applyFont="1" applyAlignment="1" applyProtection="1">
      <alignment vertical="top"/>
      <protection locked="0"/>
    </xf>
    <xf numFmtId="0" fontId="6" fillId="0" borderId="3" xfId="0" applyFont="1" applyBorder="1" applyAlignment="1" applyProtection="1">
      <alignment horizontal="center" vertical="center"/>
      <protection locked="0"/>
    </xf>
    <xf numFmtId="12" fontId="6" fillId="0" borderId="3" xfId="0" applyNumberFormat="1" applyFont="1" applyBorder="1" applyAlignment="1" applyProtection="1">
      <alignment horizontal="center" vertical="center"/>
      <protection locked="0"/>
    </xf>
    <xf numFmtId="49" fontId="6" fillId="0" borderId="3" xfId="0" applyNumberFormat="1" applyFont="1" applyBorder="1" applyAlignment="1" applyProtection="1">
      <alignment horizontal="center"/>
      <protection locked="0"/>
    </xf>
    <xf numFmtId="0" fontId="6" fillId="0" borderId="3" xfId="0" applyFont="1" applyBorder="1" applyAlignment="1" applyProtection="1">
      <alignment horizontal="center"/>
      <protection locked="0"/>
    </xf>
    <xf numFmtId="0" fontId="1" fillId="0" borderId="3" xfId="0" applyFont="1" applyBorder="1" applyAlignment="1" applyProtection="1">
      <alignment horizontal="center" vertical="center"/>
      <protection locked="0"/>
    </xf>
    <xf numFmtId="12" fontId="6" fillId="0" borderId="3" xfId="0" applyNumberFormat="1" applyFont="1" applyBorder="1" applyAlignment="1" applyProtection="1">
      <alignment horizontal="center"/>
      <protection locked="0"/>
    </xf>
    <xf numFmtId="0" fontId="67" fillId="0" borderId="0" xfId="0" applyFont="1" applyAlignment="1">
      <alignment vertical="top"/>
    </xf>
    <xf numFmtId="0" fontId="27" fillId="0" borderId="0" xfId="0" applyFont="1" applyAlignment="1">
      <alignment vertical="center"/>
    </xf>
    <xf numFmtId="0" fontId="68" fillId="0" borderId="3" xfId="0" applyFont="1" applyBorder="1" applyAlignment="1">
      <alignment horizontal="center" vertical="center"/>
    </xf>
    <xf numFmtId="0" fontId="68" fillId="3" borderId="3" xfId="0" applyFont="1" applyFill="1" applyBorder="1" applyAlignment="1">
      <alignment horizontal="center" vertical="center"/>
    </xf>
    <xf numFmtId="0" fontId="69" fillId="0" borderId="0" xfId="0" applyFont="1"/>
    <xf numFmtId="0" fontId="60" fillId="0" borderId="0" xfId="0" applyFont="1" applyAlignment="1">
      <alignment vertical="center"/>
    </xf>
    <xf numFmtId="0" fontId="0" fillId="0" borderId="0" xfId="0" applyAlignment="1">
      <alignment horizontal="right"/>
    </xf>
    <xf numFmtId="0" fontId="6" fillId="0" borderId="0" xfId="0" applyFont="1" applyAlignment="1">
      <alignment horizontal="center" vertical="center"/>
    </xf>
    <xf numFmtId="165" fontId="3" fillId="0" borderId="0" xfId="0" applyNumberFormat="1" applyFont="1" applyProtection="1">
      <protection locked="0"/>
    </xf>
    <xf numFmtId="165" fontId="9" fillId="0" borderId="0" xfId="0" applyNumberFormat="1" applyFont="1" applyProtection="1">
      <protection locked="0"/>
    </xf>
    <xf numFmtId="0" fontId="6" fillId="0" borderId="0" xfId="0" applyFont="1" applyAlignment="1">
      <alignment horizontal="right" vertical="center"/>
    </xf>
    <xf numFmtId="0" fontId="9" fillId="0" borderId="9" xfId="0" applyFont="1" applyBorder="1" applyProtection="1">
      <protection locked="0"/>
    </xf>
    <xf numFmtId="0" fontId="70" fillId="0" borderId="9" xfId="0" applyFont="1" applyBorder="1" applyProtection="1">
      <protection locked="0"/>
    </xf>
    <xf numFmtId="0" fontId="54" fillId="0" borderId="0" xfId="0" applyFont="1" applyAlignment="1">
      <alignment horizontal="right"/>
    </xf>
    <xf numFmtId="0" fontId="55" fillId="0" borderId="0" xfId="0" applyFont="1"/>
    <xf numFmtId="0" fontId="71" fillId="0" borderId="0" xfId="0" applyFont="1" applyAlignment="1">
      <alignment horizontal="left" vertical="top" wrapText="1"/>
    </xf>
    <xf numFmtId="12" fontId="47" fillId="0" borderId="0" xfId="0" applyNumberFormat="1" applyFont="1" applyAlignment="1">
      <alignment horizontal="center" vertical="center"/>
    </xf>
    <xf numFmtId="0" fontId="55" fillId="0" borderId="0" xfId="0" applyFont="1" applyAlignment="1">
      <alignment horizontal="center"/>
    </xf>
    <xf numFmtId="0" fontId="3" fillId="0" borderId="0" xfId="0" applyFont="1" applyAlignment="1">
      <alignment horizontal="center"/>
    </xf>
    <xf numFmtId="0" fontId="27" fillId="0" borderId="0" xfId="0" applyFont="1"/>
    <xf numFmtId="14" fontId="73" fillId="0" borderId="0" xfId="0" applyNumberFormat="1" applyFont="1"/>
    <xf numFmtId="0" fontId="0" fillId="0" borderId="9" xfId="0" applyBorder="1"/>
    <xf numFmtId="0" fontId="0" fillId="0" borderId="10" xfId="0" applyBorder="1"/>
    <xf numFmtId="2" fontId="0" fillId="0" borderId="10" xfId="0" applyNumberFormat="1" applyBorder="1"/>
    <xf numFmtId="0" fontId="0" fillId="0" borderId="12" xfId="0" applyBorder="1"/>
    <xf numFmtId="2" fontId="0" fillId="0" borderId="11" xfId="0" applyNumberFormat="1" applyBorder="1"/>
    <xf numFmtId="0" fontId="29" fillId="0" borderId="0" xfId="0" applyFont="1" applyProtection="1">
      <protection locked="0"/>
    </xf>
    <xf numFmtId="0" fontId="74" fillId="0" borderId="0" xfId="0" applyFont="1" applyProtection="1">
      <protection locked="0"/>
    </xf>
    <xf numFmtId="0" fontId="16" fillId="0" borderId="9" xfId="0" applyFont="1" applyBorder="1" applyProtection="1">
      <protection locked="0"/>
    </xf>
    <xf numFmtId="0" fontId="5" fillId="10" borderId="4" xfId="0" applyFont="1" applyFill="1" applyBorder="1" applyAlignment="1">
      <alignment vertical="center"/>
    </xf>
    <xf numFmtId="0" fontId="5" fillId="10" borderId="5" xfId="0" applyFont="1" applyFill="1" applyBorder="1" applyAlignment="1">
      <alignment vertical="center"/>
    </xf>
    <xf numFmtId="0" fontId="5" fillId="10" borderId="6" xfId="0" applyFont="1" applyFill="1" applyBorder="1" applyAlignment="1">
      <alignment vertical="center"/>
    </xf>
    <xf numFmtId="44" fontId="5" fillId="10" borderId="4" xfId="0" applyNumberFormat="1" applyFont="1" applyFill="1" applyBorder="1" applyAlignment="1">
      <alignment vertical="center"/>
    </xf>
    <xf numFmtId="44" fontId="5" fillId="10" borderId="6" xfId="0" applyNumberFormat="1" applyFont="1" applyFill="1" applyBorder="1" applyAlignment="1">
      <alignment vertical="center"/>
    </xf>
    <xf numFmtId="1" fontId="7" fillId="0" borderId="2" xfId="0" applyNumberFormat="1" applyFont="1" applyBorder="1" applyAlignment="1">
      <alignment horizontal="center"/>
    </xf>
    <xf numFmtId="2" fontId="7" fillId="0" borderId="0" xfId="0" applyNumberFormat="1" applyFont="1" applyAlignment="1">
      <alignment horizontal="center"/>
    </xf>
    <xf numFmtId="0" fontId="5" fillId="10" borderId="4" xfId="0" applyFont="1" applyFill="1" applyBorder="1"/>
    <xf numFmtId="0" fontId="5" fillId="10" borderId="5" xfId="0" applyFont="1" applyFill="1" applyBorder="1"/>
    <xf numFmtId="0" fontId="8" fillId="0" borderId="9" xfId="0" applyFont="1" applyBorder="1"/>
    <xf numFmtId="2" fontId="8" fillId="0" borderId="9" xfId="0" applyNumberFormat="1" applyFont="1" applyBorder="1"/>
    <xf numFmtId="2" fontId="8" fillId="0" borderId="10" xfId="0" applyNumberFormat="1" applyFont="1" applyBorder="1"/>
    <xf numFmtId="44" fontId="8" fillId="0" borderId="9" xfId="0" applyNumberFormat="1" applyFont="1" applyBorder="1"/>
    <xf numFmtId="44" fontId="8" fillId="0" borderId="10" xfId="0" applyNumberFormat="1" applyFont="1" applyBorder="1"/>
    <xf numFmtId="0" fontId="5" fillId="0" borderId="9" xfId="0" applyFont="1" applyBorder="1"/>
    <xf numFmtId="0" fontId="76" fillId="0" borderId="0" xfId="0" applyFont="1"/>
    <xf numFmtId="0" fontId="75" fillId="0" borderId="0" xfId="0" applyFont="1" applyAlignment="1">
      <alignment vertical="center"/>
    </xf>
    <xf numFmtId="0" fontId="7" fillId="0" borderId="0" xfId="0" applyFont="1" applyAlignment="1">
      <alignment vertical="center"/>
    </xf>
    <xf numFmtId="1" fontId="7" fillId="0" borderId="0" xfId="0" applyNumberFormat="1" applyFont="1" applyAlignment="1">
      <alignment horizontal="center"/>
    </xf>
    <xf numFmtId="2" fontId="0" fillId="0" borderId="0" xfId="0" applyNumberFormat="1"/>
    <xf numFmtId="0" fontId="0" fillId="9" borderId="4" xfId="0" applyFill="1" applyBorder="1"/>
    <xf numFmtId="0" fontId="6" fillId="0" borderId="0" xfId="0" applyFont="1" applyProtection="1">
      <protection locked="0"/>
    </xf>
    <xf numFmtId="0" fontId="6" fillId="0" borderId="2" xfId="0" applyFont="1" applyBorder="1" applyProtection="1">
      <protection locked="0"/>
    </xf>
    <xf numFmtId="0" fontId="6" fillId="0" borderId="5" xfId="0" applyFont="1" applyBorder="1" applyProtection="1">
      <protection locked="0"/>
    </xf>
    <xf numFmtId="0" fontId="31" fillId="0" borderId="0" xfId="0" applyFont="1" applyAlignment="1">
      <alignment horizontal="left"/>
    </xf>
    <xf numFmtId="0" fontId="59" fillId="0" borderId="0" xfId="0" applyFont="1" applyAlignment="1">
      <alignment horizontal="right"/>
    </xf>
    <xf numFmtId="0" fontId="8" fillId="0" borderId="0" xfId="0" applyFont="1" applyAlignment="1">
      <alignment horizontal="center"/>
    </xf>
    <xf numFmtId="0" fontId="5" fillId="3" borderId="3" xfId="0" applyFont="1" applyFill="1" applyBorder="1" applyAlignment="1">
      <alignment horizontal="left" vertical="center"/>
    </xf>
    <xf numFmtId="0" fontId="5" fillId="3" borderId="5" xfId="0" applyFont="1" applyFill="1" applyBorder="1" applyAlignment="1">
      <alignment vertical="center"/>
    </xf>
    <xf numFmtId="0" fontId="5" fillId="3" borderId="6" xfId="0" applyFont="1" applyFill="1" applyBorder="1" applyAlignment="1">
      <alignment vertical="center"/>
    </xf>
    <xf numFmtId="0" fontId="5" fillId="3" borderId="3" xfId="0" applyFont="1" applyFill="1" applyBorder="1" applyAlignment="1">
      <alignment horizontal="center" vertical="center"/>
    </xf>
    <xf numFmtId="0" fontId="6" fillId="0" borderId="0" xfId="0" applyFont="1" applyAlignment="1" applyProtection="1">
      <alignment horizontal="left"/>
      <protection locked="0"/>
    </xf>
    <xf numFmtId="2" fontId="6" fillId="0" borderId="0" xfId="0" applyNumberFormat="1" applyFont="1" applyAlignment="1" applyProtection="1">
      <alignment horizontal="left"/>
      <protection locked="0"/>
    </xf>
    <xf numFmtId="2" fontId="6" fillId="0" borderId="1" xfId="0" applyNumberFormat="1" applyFont="1" applyBorder="1" applyAlignment="1" applyProtection="1">
      <alignment horizontal="left"/>
      <protection locked="0"/>
    </xf>
    <xf numFmtId="0" fontId="80" fillId="3" borderId="4" xfId="0" applyFont="1" applyFill="1" applyBorder="1" applyAlignment="1">
      <alignment vertical="center"/>
    </xf>
    <xf numFmtId="0" fontId="0" fillId="3" borderId="5" xfId="0" applyFill="1" applyBorder="1"/>
    <xf numFmtId="0" fontId="79" fillId="3" borderId="5" xfId="0" applyFont="1" applyFill="1" applyBorder="1" applyAlignment="1">
      <alignment horizontal="right" vertical="center"/>
    </xf>
    <xf numFmtId="0" fontId="61" fillId="0" borderId="0" xfId="0" applyFont="1" applyAlignment="1">
      <alignment vertical="top"/>
    </xf>
    <xf numFmtId="12" fontId="19" fillId="3" borderId="3" xfId="0" applyNumberFormat="1" applyFont="1" applyFill="1" applyBorder="1" applyAlignment="1">
      <alignment horizontal="center"/>
    </xf>
    <xf numFmtId="0" fontId="84" fillId="0" borderId="0" xfId="0" applyFont="1"/>
    <xf numFmtId="0" fontId="85" fillId="0" borderId="3" xfId="0" applyFont="1" applyBorder="1" applyAlignment="1" applyProtection="1">
      <alignment horizontal="center" vertical="center"/>
      <protection locked="0"/>
    </xf>
    <xf numFmtId="0" fontId="68" fillId="3" borderId="4" xfId="0" applyFont="1" applyFill="1" applyBorder="1" applyAlignment="1">
      <alignment horizontal="left" vertical="center"/>
    </xf>
    <xf numFmtId="0" fontId="68" fillId="3" borderId="5" xfId="0" applyFont="1" applyFill="1" applyBorder="1" applyAlignment="1">
      <alignment horizontal="left" vertical="center"/>
    </xf>
    <xf numFmtId="0" fontId="68" fillId="3" borderId="6" xfId="0" applyFont="1" applyFill="1" applyBorder="1" applyAlignment="1">
      <alignment horizontal="left" vertical="center"/>
    </xf>
    <xf numFmtId="49" fontId="85" fillId="0" borderId="3" xfId="0" applyNumberFormat="1" applyFont="1" applyBorder="1" applyAlignment="1" applyProtection="1">
      <alignment horizontal="center" vertical="center"/>
      <protection locked="0"/>
    </xf>
    <xf numFmtId="12" fontId="85" fillId="0" borderId="3" xfId="0" applyNumberFormat="1" applyFont="1" applyBorder="1" applyAlignment="1" applyProtection="1">
      <alignment horizontal="center" vertical="center"/>
      <protection locked="0"/>
    </xf>
    <xf numFmtId="0" fontId="85" fillId="3" borderId="3" xfId="0" applyFont="1" applyFill="1" applyBorder="1" applyAlignment="1">
      <alignment horizontal="center" vertical="center"/>
    </xf>
    <xf numFmtId="0" fontId="71" fillId="0" borderId="0" xfId="0" applyFont="1" applyAlignment="1">
      <alignment horizontal="center"/>
    </xf>
    <xf numFmtId="0" fontId="14" fillId="0" borderId="0" xfId="0" applyFont="1" applyAlignment="1">
      <alignment horizontal="right"/>
    </xf>
    <xf numFmtId="0" fontId="14" fillId="0" borderId="5" xfId="0" applyFont="1" applyBorder="1"/>
    <xf numFmtId="0" fontId="59" fillId="0" borderId="0" xfId="0" applyFont="1" applyAlignment="1">
      <alignment vertical="top"/>
    </xf>
    <xf numFmtId="0" fontId="71" fillId="0" borderId="0" xfId="0" applyFont="1" applyAlignment="1">
      <alignment horizontal="right"/>
    </xf>
    <xf numFmtId="0" fontId="47" fillId="0" borderId="5" xfId="0" applyFont="1" applyBorder="1" applyAlignment="1">
      <alignment horizontal="center"/>
    </xf>
    <xf numFmtId="0" fontId="86" fillId="0" borderId="5" xfId="0" applyFont="1" applyBorder="1" applyAlignment="1">
      <alignment horizontal="left"/>
    </xf>
    <xf numFmtId="0" fontId="6" fillId="0" borderId="5" xfId="0" applyFont="1" applyBorder="1" applyAlignment="1">
      <alignment horizontal="right"/>
    </xf>
    <xf numFmtId="0" fontId="6" fillId="0" borderId="5" xfId="0" applyFont="1" applyBorder="1" applyAlignment="1">
      <alignment horizontal="right" vertical="center"/>
    </xf>
    <xf numFmtId="0" fontId="27" fillId="0" borderId="1" xfId="0" applyFont="1" applyBorder="1" applyAlignment="1">
      <alignment horizontal="right" vertical="top"/>
    </xf>
    <xf numFmtId="1" fontId="8" fillId="0" borderId="9" xfId="0" applyNumberFormat="1" applyFont="1" applyBorder="1" applyAlignment="1">
      <alignment horizontal="center"/>
    </xf>
    <xf numFmtId="1" fontId="8" fillId="0" borderId="10" xfId="0" applyNumberFormat="1" applyFont="1" applyBorder="1" applyAlignment="1">
      <alignment horizontal="center"/>
    </xf>
    <xf numFmtId="44" fontId="8" fillId="0" borderId="9" xfId="0" applyNumberFormat="1" applyFont="1" applyBorder="1" applyAlignment="1">
      <alignment horizontal="center"/>
    </xf>
    <xf numFmtId="44" fontId="8" fillId="0" borderId="10" xfId="0" applyNumberFormat="1" applyFont="1" applyBorder="1" applyAlignment="1">
      <alignment horizontal="center"/>
    </xf>
    <xf numFmtId="0" fontId="5" fillId="0" borderId="4" xfId="0" applyFont="1" applyBorder="1"/>
    <xf numFmtId="0" fontId="5" fillId="0" borderId="6" xfId="0" applyFont="1" applyBorder="1"/>
    <xf numFmtId="0" fontId="26" fillId="3" borderId="3" xfId="0" applyFont="1" applyFill="1" applyBorder="1" applyAlignment="1">
      <alignment horizontal="center" vertical="center"/>
    </xf>
    <xf numFmtId="0" fontId="26" fillId="0" borderId="3" xfId="0" applyFont="1" applyBorder="1" applyAlignment="1">
      <alignment horizontal="center" vertical="center"/>
    </xf>
    <xf numFmtId="0" fontId="6" fillId="0" borderId="0" xfId="1" applyFont="1" applyFill="1" applyAlignment="1" applyProtection="1">
      <protection locked="0"/>
    </xf>
    <xf numFmtId="0" fontId="5" fillId="0" borderId="6" xfId="0" applyFont="1" applyBorder="1" applyAlignment="1" applyProtection="1">
      <alignment horizontal="center"/>
      <protection locked="0"/>
    </xf>
    <xf numFmtId="12" fontId="6" fillId="0" borderId="15" xfId="0" applyNumberFormat="1" applyFont="1" applyBorder="1" applyAlignment="1" applyProtection="1">
      <alignment horizontal="center"/>
      <protection locked="0"/>
    </xf>
    <xf numFmtId="12" fontId="6" fillId="0" borderId="38" xfId="0" applyNumberFormat="1" applyFont="1" applyBorder="1" applyAlignment="1" applyProtection="1">
      <alignment horizontal="center"/>
      <protection locked="0"/>
    </xf>
    <xf numFmtId="12" fontId="6" fillId="0" borderId="16" xfId="0" applyNumberFormat="1" applyFont="1" applyBorder="1" applyAlignment="1" applyProtection="1">
      <alignment horizontal="center"/>
      <protection locked="0"/>
    </xf>
    <xf numFmtId="12" fontId="6" fillId="0" borderId="17" xfId="0" applyNumberFormat="1" applyFont="1" applyBorder="1" applyAlignment="1" applyProtection="1">
      <alignment horizontal="center"/>
      <protection locked="0"/>
    </xf>
    <xf numFmtId="12" fontId="6" fillId="0" borderId="39" xfId="0" applyNumberFormat="1" applyFont="1" applyBorder="1" applyAlignment="1" applyProtection="1">
      <alignment horizontal="center"/>
      <protection locked="0"/>
    </xf>
    <xf numFmtId="0" fontId="7" fillId="0" borderId="29" xfId="0" applyFont="1" applyBorder="1" applyAlignment="1">
      <alignment horizontal="center"/>
    </xf>
    <xf numFmtId="0" fontId="7" fillId="0" borderId="30" xfId="0" applyFont="1" applyBorder="1" applyAlignment="1">
      <alignment horizontal="center"/>
    </xf>
    <xf numFmtId="0" fontId="7" fillId="0" borderId="42" xfId="0" applyFont="1" applyBorder="1" applyAlignment="1">
      <alignment horizontal="center"/>
    </xf>
    <xf numFmtId="0" fontId="7" fillId="12" borderId="15" xfId="0" applyFont="1" applyFill="1" applyBorder="1" applyAlignment="1">
      <alignment horizontal="center" vertical="top"/>
    </xf>
    <xf numFmtId="0" fontId="7" fillId="12" borderId="3" xfId="0" applyFont="1" applyFill="1" applyBorder="1" applyAlignment="1">
      <alignment horizontal="center" vertical="top"/>
    </xf>
    <xf numFmtId="0" fontId="7" fillId="12" borderId="38" xfId="0" applyFont="1" applyFill="1" applyBorder="1" applyAlignment="1">
      <alignment horizontal="center" vertical="top"/>
    </xf>
    <xf numFmtId="0" fontId="27" fillId="0" borderId="5" xfId="0" applyFont="1" applyBorder="1" applyAlignment="1">
      <alignment horizontal="right" vertical="top"/>
    </xf>
    <xf numFmtId="0" fontId="3" fillId="0" borderId="5" xfId="0" applyFont="1" applyBorder="1" applyAlignment="1">
      <alignment horizontal="center"/>
    </xf>
    <xf numFmtId="0" fontId="27" fillId="0" borderId="5" xfId="0" applyFont="1" applyBorder="1" applyAlignment="1">
      <alignment horizontal="left" vertical="center"/>
    </xf>
    <xf numFmtId="0" fontId="3" fillId="0" borderId="0" xfId="0" applyFont="1" applyAlignment="1">
      <alignment horizontal="left" vertical="center"/>
    </xf>
    <xf numFmtId="2" fontId="5" fillId="0" borderId="4" xfId="0" applyNumberFormat="1" applyFont="1" applyBorder="1" applyAlignment="1">
      <alignment horizontal="center"/>
    </xf>
    <xf numFmtId="2" fontId="5" fillId="0" borderId="6" xfId="0" applyNumberFormat="1" applyFont="1" applyBorder="1" applyAlignment="1">
      <alignment horizontal="center"/>
    </xf>
    <xf numFmtId="0" fontId="20" fillId="0" borderId="1" xfId="0" applyFont="1" applyBorder="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2" fontId="6" fillId="0" borderId="5" xfId="0" applyNumberFormat="1" applyFont="1" applyBorder="1" applyAlignment="1" applyProtection="1">
      <alignment horizontal="left"/>
      <protection locked="0"/>
    </xf>
    <xf numFmtId="1" fontId="6" fillId="0" borderId="5" xfId="0" applyNumberFormat="1" applyFont="1" applyBorder="1" applyAlignment="1">
      <alignment horizontal="left" vertical="center"/>
    </xf>
    <xf numFmtId="165" fontId="6" fillId="0" borderId="5" xfId="0" applyNumberFormat="1" applyFont="1" applyBorder="1" applyAlignment="1">
      <alignment horizontal="left" vertical="center"/>
    </xf>
    <xf numFmtId="165" fontId="8" fillId="0" borderId="2" xfId="0" applyNumberFormat="1" applyFont="1" applyBorder="1" applyAlignment="1" applyProtection="1">
      <alignment horizontal="center"/>
      <protection locked="0"/>
    </xf>
    <xf numFmtId="0" fontId="7" fillId="11" borderId="36" xfId="0" applyFont="1" applyFill="1" applyBorder="1" applyAlignment="1">
      <alignment horizontal="center" vertical="center" wrapText="1"/>
    </xf>
    <xf numFmtId="0" fontId="7" fillId="11" borderId="40" xfId="0" applyFont="1" applyFill="1" applyBorder="1" applyAlignment="1">
      <alignment horizontal="center" vertical="center" wrapText="1"/>
    </xf>
    <xf numFmtId="0" fontId="7" fillId="11" borderId="37" xfId="0" applyFont="1" applyFill="1" applyBorder="1" applyAlignment="1">
      <alignment horizontal="center" vertical="center" wrapText="1"/>
    </xf>
    <xf numFmtId="0" fontId="7" fillId="13" borderId="15" xfId="0" applyFont="1" applyFill="1" applyBorder="1" applyAlignment="1">
      <alignment horizontal="center" vertical="top" wrapText="1"/>
    </xf>
    <xf numFmtId="0" fontId="7" fillId="13" borderId="38" xfId="0" applyFont="1" applyFill="1" applyBorder="1" applyAlignment="1">
      <alignment horizontal="center" vertical="top" wrapText="1"/>
    </xf>
    <xf numFmtId="12" fontId="6" fillId="0" borderId="34" xfId="0" applyNumberFormat="1" applyFont="1" applyBorder="1" applyAlignment="1" applyProtection="1">
      <alignment horizontal="center" vertical="center"/>
      <protection locked="0"/>
    </xf>
    <xf numFmtId="12" fontId="6" fillId="0" borderId="31" xfId="0" applyNumberFormat="1" applyFont="1" applyBorder="1" applyAlignment="1" applyProtection="1">
      <alignment horizontal="center" vertical="center"/>
      <protection locked="0"/>
    </xf>
    <xf numFmtId="0" fontId="7" fillId="9" borderId="36" xfId="0" applyFont="1" applyFill="1" applyBorder="1" applyAlignment="1">
      <alignment horizontal="center" vertical="center" wrapText="1"/>
    </xf>
    <xf numFmtId="0" fontId="7" fillId="9" borderId="37" xfId="0" applyFont="1" applyFill="1" applyBorder="1" applyAlignment="1">
      <alignment horizontal="center" vertical="center" wrapText="1"/>
    </xf>
    <xf numFmtId="0" fontId="7" fillId="0" borderId="41" xfId="0" applyFont="1" applyBorder="1" applyAlignment="1">
      <alignment horizontal="center" vertical="center"/>
    </xf>
    <xf numFmtId="0" fontId="7" fillId="0" borderId="43" xfId="0" applyFont="1" applyBorder="1" applyAlignment="1">
      <alignment horizontal="center" vertical="center"/>
    </xf>
    <xf numFmtId="12" fontId="6" fillId="0" borderId="15" xfId="0" applyNumberFormat="1" applyFont="1" applyBorder="1" applyAlignment="1" applyProtection="1">
      <alignment horizontal="center" vertical="center"/>
      <protection locked="0"/>
    </xf>
    <xf numFmtId="12" fontId="6" fillId="0" borderId="38" xfId="0" applyNumberFormat="1" applyFont="1" applyBorder="1" applyAlignment="1" applyProtection="1">
      <alignment horizontal="center" vertical="center"/>
      <protection locked="0"/>
    </xf>
    <xf numFmtId="12" fontId="6" fillId="0" borderId="16" xfId="0" applyNumberFormat="1" applyFont="1" applyBorder="1" applyAlignment="1" applyProtection="1">
      <alignment horizontal="center" vertical="center"/>
      <protection locked="0"/>
    </xf>
    <xf numFmtId="12" fontId="6" fillId="0" borderId="39" xfId="0" applyNumberFormat="1" applyFont="1" applyBorder="1" applyAlignment="1" applyProtection="1">
      <alignment horizontal="center" vertical="center"/>
      <protection locked="0"/>
    </xf>
    <xf numFmtId="0" fontId="26" fillId="10" borderId="4" xfId="0" applyFont="1" applyFill="1" applyBorder="1" applyAlignment="1">
      <alignment horizontal="center" vertical="center"/>
    </xf>
    <xf numFmtId="0" fontId="26" fillId="10" borderId="6" xfId="0" applyFont="1" applyFill="1" applyBorder="1" applyAlignment="1">
      <alignment horizontal="center" vertical="center"/>
    </xf>
    <xf numFmtId="0" fontId="3" fillId="0" borderId="12" xfId="0" applyFont="1" applyBorder="1" applyAlignment="1">
      <alignment horizontal="center" vertical="center"/>
    </xf>
    <xf numFmtId="0" fontId="0" fillId="0" borderId="11" xfId="0" applyBorder="1" applyAlignment="1">
      <alignment horizontal="center" vertical="center"/>
    </xf>
    <xf numFmtId="0" fontId="3" fillId="0" borderId="12" xfId="0" applyFont="1" applyBorder="1" applyAlignment="1">
      <alignment horizontal="center" vertical="center" wrapText="1"/>
    </xf>
    <xf numFmtId="0" fontId="0" fillId="0" borderId="11" xfId="0" applyBorder="1" applyAlignment="1">
      <alignment horizontal="center" vertical="center" wrapText="1"/>
    </xf>
    <xf numFmtId="15" fontId="0" fillId="0" borderId="12" xfId="0" applyNumberFormat="1" applyBorder="1" applyAlignment="1">
      <alignment horizontal="center" vertical="center"/>
    </xf>
    <xf numFmtId="15" fontId="0" fillId="0" borderId="11" xfId="0" applyNumberFormat="1" applyBorder="1" applyAlignment="1">
      <alignment horizontal="center" vertical="center"/>
    </xf>
    <xf numFmtId="0" fontId="26" fillId="10" borderId="5"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11" xfId="0" applyFont="1" applyBorder="1" applyAlignment="1">
      <alignment horizontal="center" vertical="center" wrapText="1"/>
    </xf>
    <xf numFmtId="44" fontId="7" fillId="9" borderId="5" xfId="2" applyFont="1" applyFill="1" applyBorder="1" applyAlignment="1">
      <alignment horizontal="center" vertical="center"/>
    </xf>
    <xf numFmtId="44" fontId="7" fillId="9" borderId="6" xfId="2" applyFont="1" applyFill="1" applyBorder="1" applyAlignment="1">
      <alignment horizontal="center" vertical="center"/>
    </xf>
    <xf numFmtId="0" fontId="5" fillId="10" borderId="4" xfId="0" applyFont="1" applyFill="1" applyBorder="1" applyAlignment="1">
      <alignment horizontal="center"/>
    </xf>
    <xf numFmtId="0" fontId="5" fillId="10" borderId="5" xfId="0" applyFont="1" applyFill="1" applyBorder="1" applyAlignment="1">
      <alignment horizontal="center"/>
    </xf>
    <xf numFmtId="0" fontId="5" fillId="10" borderId="6" xfId="0" applyFont="1" applyFill="1" applyBorder="1" applyAlignment="1">
      <alignment horizontal="center"/>
    </xf>
    <xf numFmtId="0" fontId="8" fillId="3" borderId="0" xfId="0" applyFont="1" applyFill="1" applyAlignment="1">
      <alignment horizontal="left"/>
    </xf>
    <xf numFmtId="2" fontId="8" fillId="0" borderId="9" xfId="0" applyNumberFormat="1" applyFont="1" applyBorder="1" applyAlignment="1">
      <alignment horizontal="center"/>
    </xf>
    <xf numFmtId="2" fontId="8" fillId="0" borderId="10" xfId="0" applyNumberFormat="1" applyFont="1" applyBorder="1" applyAlignment="1">
      <alignment horizontal="center"/>
    </xf>
    <xf numFmtId="1" fontId="8" fillId="0" borderId="9" xfId="0" applyNumberFormat="1" applyFont="1" applyBorder="1" applyAlignment="1">
      <alignment horizontal="center"/>
    </xf>
    <xf numFmtId="1" fontId="8" fillId="0" borderId="10" xfId="0" applyNumberFormat="1" applyFont="1" applyBorder="1" applyAlignment="1">
      <alignment horizontal="center"/>
    </xf>
    <xf numFmtId="44" fontId="8" fillId="0" borderId="9" xfId="0" applyNumberFormat="1" applyFont="1" applyBorder="1" applyAlignment="1">
      <alignment horizontal="center"/>
    </xf>
    <xf numFmtId="44" fontId="8" fillId="0" borderId="10" xfId="0" applyNumberFormat="1" applyFont="1" applyBorder="1" applyAlignment="1">
      <alignment horizontal="center"/>
    </xf>
    <xf numFmtId="44" fontId="7" fillId="0" borderId="4" xfId="2" applyFont="1" applyBorder="1" applyAlignment="1">
      <alignment horizontal="left" vertical="center"/>
    </xf>
    <xf numFmtId="44" fontId="7" fillId="0" borderId="5" xfId="2" applyFont="1" applyBorder="1" applyAlignment="1">
      <alignment horizontal="left" vertical="center"/>
    </xf>
    <xf numFmtId="44" fontId="7" fillId="0" borderId="6" xfId="2" applyFont="1" applyBorder="1" applyAlignment="1">
      <alignment horizontal="left" vertical="center"/>
    </xf>
    <xf numFmtId="0" fontId="2" fillId="0" borderId="0" xfId="1" applyAlignment="1" applyProtection="1">
      <alignment horizontal="center"/>
    </xf>
    <xf numFmtId="0" fontId="75" fillId="0" borderId="0" xfId="0" applyFont="1" applyAlignment="1">
      <alignment horizontal="center" vertical="center"/>
    </xf>
    <xf numFmtId="0" fontId="77" fillId="0" borderId="1" xfId="0" applyFont="1" applyBorder="1" applyAlignment="1">
      <alignment horizontal="center"/>
    </xf>
    <xf numFmtId="44" fontId="5" fillId="10" borderId="4" xfId="0" applyNumberFormat="1" applyFont="1" applyFill="1" applyBorder="1" applyAlignment="1">
      <alignment horizontal="center" vertical="center"/>
    </xf>
    <xf numFmtId="44" fontId="5" fillId="10" borderId="6" xfId="0" applyNumberFormat="1" applyFont="1" applyFill="1" applyBorder="1" applyAlignment="1">
      <alignment horizontal="center" vertical="center"/>
    </xf>
    <xf numFmtId="0" fontId="26" fillId="10" borderId="18"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5" fillId="6" borderId="3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1" xfId="0" applyFont="1" applyFill="1" applyBorder="1" applyAlignment="1">
      <alignment horizontal="center" vertical="center"/>
    </xf>
    <xf numFmtId="0" fontId="26" fillId="9" borderId="19" xfId="0" applyFont="1" applyFill="1" applyBorder="1" applyAlignment="1">
      <alignment horizontal="center" vertical="center" wrapText="1"/>
    </xf>
    <xf numFmtId="0" fontId="26" fillId="9" borderId="20" xfId="0" applyFont="1" applyFill="1" applyBorder="1" applyAlignment="1">
      <alignment horizontal="center" vertical="center" wrapText="1"/>
    </xf>
    <xf numFmtId="0" fontId="59" fillId="7" borderId="18" xfId="0" applyFont="1" applyFill="1" applyBorder="1" applyAlignment="1">
      <alignment horizontal="center"/>
    </xf>
    <xf numFmtId="0" fontId="59" fillId="7" borderId="19" xfId="0" applyFont="1" applyFill="1" applyBorder="1" applyAlignment="1">
      <alignment horizontal="center"/>
    </xf>
    <xf numFmtId="0" fontId="59" fillId="7" borderId="20" xfId="0" applyFont="1" applyFill="1" applyBorder="1" applyAlignment="1">
      <alignment horizontal="center"/>
    </xf>
    <xf numFmtId="0" fontId="26" fillId="8" borderId="23" xfId="0" applyFont="1" applyFill="1" applyBorder="1" applyAlignment="1">
      <alignment horizontal="center" vertical="center" wrapText="1"/>
    </xf>
    <xf numFmtId="0" fontId="26" fillId="8" borderId="19" xfId="0" applyFont="1" applyFill="1" applyBorder="1" applyAlignment="1">
      <alignment horizontal="center" vertical="center" wrapText="1"/>
    </xf>
    <xf numFmtId="0" fontId="26" fillId="8" borderId="20" xfId="0" applyFont="1" applyFill="1" applyBorder="1" applyAlignment="1">
      <alignment horizontal="center" vertical="center" wrapText="1"/>
    </xf>
    <xf numFmtId="0" fontId="59" fillId="7" borderId="14" xfId="0" applyFont="1" applyFill="1" applyBorder="1" applyAlignment="1">
      <alignment horizontal="center"/>
    </xf>
    <xf numFmtId="0" fontId="59" fillId="7" borderId="23" xfId="0" applyFont="1" applyFill="1" applyBorder="1" applyAlignment="1">
      <alignment horizontal="center"/>
    </xf>
    <xf numFmtId="0" fontId="59" fillId="7" borderId="32" xfId="0" applyFont="1" applyFill="1" applyBorder="1" applyAlignment="1">
      <alignment horizontal="center"/>
    </xf>
    <xf numFmtId="0" fontId="14" fillId="0" borderId="2" xfId="0" applyFont="1" applyBorder="1" applyAlignment="1">
      <alignment horizontal="left"/>
    </xf>
    <xf numFmtId="0" fontId="52" fillId="0" borderId="0" xfId="0" applyFont="1" applyAlignment="1">
      <alignment horizontal="left" vertical="center"/>
    </xf>
    <xf numFmtId="0" fontId="48" fillId="0" borderId="0" xfId="0" applyFont="1" applyAlignment="1">
      <alignment horizontal="center"/>
    </xf>
    <xf numFmtId="12" fontId="83" fillId="0" borderId="0" xfId="0" applyNumberFormat="1" applyFont="1" applyAlignment="1">
      <alignment horizontal="center" vertical="center"/>
    </xf>
    <xf numFmtId="12" fontId="55" fillId="0" borderId="0" xfId="0" applyNumberFormat="1" applyFont="1" applyAlignment="1">
      <alignment horizontal="left" vertical="center"/>
    </xf>
    <xf numFmtId="12" fontId="55" fillId="0" borderId="0" xfId="0" applyNumberFormat="1" applyFont="1" applyAlignment="1">
      <alignment horizontal="center" vertical="center"/>
    </xf>
    <xf numFmtId="12" fontId="55" fillId="0" borderId="0" xfId="0" applyNumberFormat="1" applyFont="1" applyAlignment="1">
      <alignment horizontal="center" vertical="top"/>
    </xf>
    <xf numFmtId="12" fontId="55" fillId="0" borderId="0" xfId="0" applyNumberFormat="1" applyFont="1" applyAlignment="1">
      <alignment horizontal="left" vertical="top"/>
    </xf>
    <xf numFmtId="0" fontId="14" fillId="0" borderId="5" xfId="0" applyFont="1" applyBorder="1" applyAlignment="1">
      <alignment horizontal="left"/>
    </xf>
    <xf numFmtId="12" fontId="83" fillId="0" borderId="0" xfId="0" applyNumberFormat="1" applyFont="1" applyAlignment="1">
      <alignment horizontal="right" vertical="center"/>
    </xf>
    <xf numFmtId="0" fontId="49" fillId="0" borderId="0" xfId="0" applyFont="1" applyAlignment="1">
      <alignment horizontal="left" vertical="center"/>
    </xf>
    <xf numFmtId="2" fontId="42" fillId="0" borderId="0" xfId="0" applyNumberFormat="1" applyFont="1" applyAlignment="1">
      <alignment horizontal="center"/>
    </xf>
    <xf numFmtId="0" fontId="55" fillId="0" borderId="0" xfId="0" applyFont="1" applyAlignment="1">
      <alignment vertical="center"/>
    </xf>
    <xf numFmtId="0" fontId="47" fillId="0" borderId="0" xfId="0" applyFont="1" applyAlignment="1">
      <alignment horizontal="left" vertical="center"/>
    </xf>
    <xf numFmtId="0" fontId="55" fillId="0" borderId="0" xfId="0" applyFont="1" applyAlignment="1">
      <alignment horizontal="right" vertical="center"/>
    </xf>
    <xf numFmtId="0" fontId="0" fillId="0" borderId="0" xfId="0" applyAlignment="1">
      <alignment horizontal="center"/>
    </xf>
    <xf numFmtId="0" fontId="55" fillId="0" borderId="0" xfId="0" applyFont="1" applyAlignment="1">
      <alignment horizontal="center"/>
    </xf>
    <xf numFmtId="0" fontId="71" fillId="0" borderId="0" xfId="0" applyFont="1" applyAlignment="1">
      <alignment horizontal="center"/>
    </xf>
    <xf numFmtId="0" fontId="55" fillId="0" borderId="0" xfId="0" applyFont="1" applyAlignment="1">
      <alignment horizontal="right"/>
    </xf>
    <xf numFmtId="1" fontId="55" fillId="0" borderId="0" xfId="0" applyNumberFormat="1" applyFont="1" applyAlignment="1">
      <alignment horizontal="right" vertical="center"/>
    </xf>
    <xf numFmtId="0" fontId="71" fillId="0" borderId="0" xfId="0" applyFont="1" applyAlignment="1">
      <alignment horizontal="left" vertical="top" wrapText="1"/>
    </xf>
    <xf numFmtId="1" fontId="55" fillId="0" borderId="0" xfId="0" applyNumberFormat="1" applyFont="1" applyAlignment="1">
      <alignment horizontal="left"/>
    </xf>
    <xf numFmtId="0" fontId="55" fillId="0" borderId="0" xfId="0" applyFont="1" applyAlignment="1">
      <alignment horizontal="left"/>
    </xf>
    <xf numFmtId="15" fontId="55" fillId="0" borderId="0" xfId="0" applyNumberFormat="1" applyFont="1" applyAlignment="1">
      <alignment horizontal="left"/>
    </xf>
    <xf numFmtId="0" fontId="55" fillId="0" borderId="0" xfId="0" applyFont="1" applyAlignment="1">
      <alignment horizontal="center" vertical="center"/>
    </xf>
    <xf numFmtId="12" fontId="47" fillId="0" borderId="0" xfId="0" applyNumberFormat="1" applyFont="1" applyAlignment="1">
      <alignment horizontal="center"/>
    </xf>
    <xf numFmtId="12" fontId="49" fillId="0" borderId="0" xfId="0" applyNumberFormat="1" applyFont="1" applyAlignment="1">
      <alignment horizontal="right" vertical="center"/>
    </xf>
    <xf numFmtId="12" fontId="55" fillId="0" borderId="0" xfId="0" applyNumberFormat="1" applyFont="1" applyAlignment="1">
      <alignment horizontal="right" vertical="center"/>
    </xf>
    <xf numFmtId="12" fontId="71" fillId="0" borderId="0" xfId="0" applyNumberFormat="1" applyFont="1" applyAlignment="1">
      <alignment horizontal="left" vertical="center"/>
    </xf>
    <xf numFmtId="0" fontId="47" fillId="0" borderId="0" xfId="0" applyFont="1" applyAlignment="1">
      <alignment horizontal="center" vertical="center"/>
    </xf>
    <xf numFmtId="12" fontId="55" fillId="0" borderId="0" xfId="0" applyNumberFormat="1" applyFont="1"/>
    <xf numFmtId="12" fontId="83" fillId="0" borderId="0" xfId="0" applyNumberFormat="1" applyFont="1" applyAlignment="1">
      <alignment vertical="center"/>
    </xf>
    <xf numFmtId="0" fontId="46" fillId="0" borderId="0" xfId="0" applyFont="1" applyAlignment="1">
      <alignment horizontal="center" vertical="center"/>
    </xf>
    <xf numFmtId="0" fontId="3" fillId="0" borderId="0" xfId="0" applyFont="1" applyAlignment="1">
      <alignment horizontal="center"/>
    </xf>
    <xf numFmtId="12" fontId="47" fillId="0" borderId="0" xfId="0" applyNumberFormat="1" applyFont="1" applyAlignment="1">
      <alignment horizontal="center" vertical="center"/>
    </xf>
    <xf numFmtId="12" fontId="47" fillId="0" borderId="0" xfId="0" applyNumberFormat="1" applyFont="1" applyAlignment="1">
      <alignment horizontal="right" vertical="center"/>
    </xf>
    <xf numFmtId="12" fontId="47" fillId="0" borderId="0" xfId="0" applyNumberFormat="1" applyFont="1" applyAlignment="1">
      <alignment horizontal="left" vertical="center"/>
    </xf>
    <xf numFmtId="12" fontId="55" fillId="0" borderId="0" xfId="0" applyNumberFormat="1" applyFont="1" applyAlignment="1">
      <alignment horizontal="center"/>
    </xf>
  </cellXfs>
  <cellStyles count="3">
    <cellStyle name="Currency" xfId="2" builtinId="4"/>
    <cellStyle name="Hyperlink" xfId="1" builtinId="8"/>
    <cellStyle name="Normal" xfId="0" builtinId="0"/>
  </cellStyles>
  <dxfs count="0"/>
  <tableStyles count="0" defaultTableStyle="TableStyleMedium9" defaultPivotStyle="PivotStyleLight16"/>
  <colors>
    <mruColors>
      <color rgb="FFFFEAA7"/>
      <color rgb="FFFFE07D"/>
      <color rgb="FF0197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fmlaLink="$U$20" lockText="1" noThreeD="1"/>
</file>

<file path=xl/ctrlProps/ctrlProp10.xml><?xml version="1.0" encoding="utf-8"?>
<formControlPr xmlns="http://schemas.microsoft.com/office/spreadsheetml/2009/9/main" objectType="CheckBox" fmlaLink="$U$34" lockText="1" noThreeD="1"/>
</file>

<file path=xl/ctrlProps/ctrlProp11.xml><?xml version="1.0" encoding="utf-8"?>
<formControlPr xmlns="http://schemas.microsoft.com/office/spreadsheetml/2009/9/main" objectType="CheckBox" fmlaLink="$U$35" lockText="1" noThreeD="1"/>
</file>

<file path=xl/ctrlProps/ctrlProp2.xml><?xml version="1.0" encoding="utf-8"?>
<formControlPr xmlns="http://schemas.microsoft.com/office/spreadsheetml/2009/9/main" objectType="CheckBox" fmlaLink="$U$21" lockText="1" noThreeD="1"/>
</file>

<file path=xl/ctrlProps/ctrlProp3.xml><?xml version="1.0" encoding="utf-8"?>
<formControlPr xmlns="http://schemas.microsoft.com/office/spreadsheetml/2009/9/main" objectType="CheckBox" fmlaLink="$U$22" lockText="1" noThreeD="1"/>
</file>

<file path=xl/ctrlProps/ctrlProp4.xml><?xml version="1.0" encoding="utf-8"?>
<formControlPr xmlns="http://schemas.microsoft.com/office/spreadsheetml/2009/9/main" objectType="CheckBox" fmlaLink="$U$25" lockText="1" noThreeD="1"/>
</file>

<file path=xl/ctrlProps/ctrlProp5.xml><?xml version="1.0" encoding="utf-8"?>
<formControlPr xmlns="http://schemas.microsoft.com/office/spreadsheetml/2009/9/main" objectType="CheckBox" fmlaLink="$U$26" lockText="1" noThreeD="1"/>
</file>

<file path=xl/ctrlProps/ctrlProp6.xml><?xml version="1.0" encoding="utf-8"?>
<formControlPr xmlns="http://schemas.microsoft.com/office/spreadsheetml/2009/9/main" objectType="CheckBox" fmlaLink="$U$30" lockText="1" noThreeD="1"/>
</file>

<file path=xl/ctrlProps/ctrlProp7.xml><?xml version="1.0" encoding="utf-8"?>
<formControlPr xmlns="http://schemas.microsoft.com/office/spreadsheetml/2009/9/main" objectType="CheckBox" fmlaLink="$U$31" lockText="1" noThreeD="1"/>
</file>

<file path=xl/ctrlProps/ctrlProp8.xml><?xml version="1.0" encoding="utf-8"?>
<formControlPr xmlns="http://schemas.microsoft.com/office/spreadsheetml/2009/9/main" objectType="CheckBox" fmlaLink="$U$32" lockText="1" noThreeD="1"/>
</file>

<file path=xl/ctrlProps/ctrlProp9.xml><?xml version="1.0" encoding="utf-8"?>
<formControlPr xmlns="http://schemas.microsoft.com/office/spreadsheetml/2009/9/main" objectType="CheckBox" fmlaLink="$U$3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4.png"/><Relationship Id="rId4" Type="http://schemas.openxmlformats.org/officeDocument/2006/relationships/hyperlink" Target="#InfoSheet!A1"/></Relationships>
</file>

<file path=xl/drawings/_rels/drawing10.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9.jpeg"/><Relationship Id="rId7" Type="http://schemas.openxmlformats.org/officeDocument/2006/relationships/hyperlink" Target="#'EP Form'!A1"/><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4" Type="http://schemas.openxmlformats.org/officeDocument/2006/relationships/image" Target="../media/image10.jpe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_rels/drawing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0</xdr:col>
      <xdr:colOff>144780</xdr:colOff>
      <xdr:row>38</xdr:row>
      <xdr:rowOff>167640</xdr:rowOff>
    </xdr:from>
    <xdr:to>
      <xdr:col>2</xdr:col>
      <xdr:colOff>571500</xdr:colOff>
      <xdr:row>48</xdr:row>
      <xdr:rowOff>160020</xdr:rowOff>
    </xdr:to>
    <xdr:pic>
      <xdr:nvPicPr>
        <xdr:cNvPr id="71763" name="Picture 4">
          <a:extLst>
            <a:ext uri="{FF2B5EF4-FFF2-40B4-BE49-F238E27FC236}">
              <a16:creationId xmlns:a16="http://schemas.microsoft.com/office/drawing/2014/main" id="{00000000-0008-0000-0000-0000531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580" r="10382" b="6551"/>
        <a:stretch>
          <a:fillRect/>
        </a:stretch>
      </xdr:blipFill>
      <xdr:spPr bwMode="auto">
        <a:xfrm>
          <a:off x="144780" y="7719060"/>
          <a:ext cx="123444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896</xdr:colOff>
      <xdr:row>55</xdr:row>
      <xdr:rowOff>144780</xdr:rowOff>
    </xdr:from>
    <xdr:to>
      <xdr:col>5</xdr:col>
      <xdr:colOff>443565</xdr:colOff>
      <xdr:row>64</xdr:row>
      <xdr:rowOff>35859</xdr:rowOff>
    </xdr:to>
    <xdr:pic>
      <xdr:nvPicPr>
        <xdr:cNvPr id="71764" name="Picture 8">
          <a:extLst>
            <a:ext uri="{FF2B5EF4-FFF2-40B4-BE49-F238E27FC236}">
              <a16:creationId xmlns:a16="http://schemas.microsoft.com/office/drawing/2014/main" id="{00000000-0008-0000-0000-0000541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120" y="10167321"/>
          <a:ext cx="3150010" cy="131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548640</xdr:colOff>
      <xdr:row>4</xdr:row>
      <xdr:rowOff>15240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20980" y="106680"/>
          <a:ext cx="784098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ELEVATOR</a:t>
          </a:r>
          <a:r>
            <a:rPr lang="en-US" sz="2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PAD </a:t>
          </a:r>
          <a:r>
            <a:rPr lang="en-US" sz="2400" b="0" baseline="0">
              <a:solidFill>
                <a:schemeClr val="bg1"/>
              </a:solidFill>
            </a:rPr>
            <a:t>| </a:t>
          </a:r>
          <a:r>
            <a:rPr lang="en-US" sz="20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ORDER/QUOTE FORM</a:t>
          </a:r>
          <a:endParaRPr lang="en-US" sz="2000" b="0">
            <a:solidFill>
              <a:schemeClr val="bg1"/>
            </a:solidFill>
          </a:endParaRPr>
        </a:p>
      </xdr:txBody>
    </xdr:sp>
    <xdr:clientData/>
  </xdr:twoCellAnchor>
  <xdr:twoCellAnchor>
    <xdr:from>
      <xdr:col>13</xdr:col>
      <xdr:colOff>396240</xdr:colOff>
      <xdr:row>1</xdr:row>
      <xdr:rowOff>0</xdr:rowOff>
    </xdr:from>
    <xdr:to>
      <xdr:col>17</xdr:col>
      <xdr:colOff>0</xdr:colOff>
      <xdr:row>4</xdr:row>
      <xdr:rowOff>106680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7909560" y="106680"/>
          <a:ext cx="20421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editAs="oneCell">
    <xdr:from>
      <xdr:col>14</xdr:col>
      <xdr:colOff>411480</xdr:colOff>
      <xdr:row>75</xdr:row>
      <xdr:rowOff>15240</xdr:rowOff>
    </xdr:from>
    <xdr:to>
      <xdr:col>16</xdr:col>
      <xdr:colOff>571500</xdr:colOff>
      <xdr:row>76</xdr:row>
      <xdr:rowOff>26670</xdr:rowOff>
    </xdr:to>
    <xdr:pic>
      <xdr:nvPicPr>
        <xdr:cNvPr id="71767" name="Picture 8">
          <a:extLst>
            <a:ext uri="{FF2B5EF4-FFF2-40B4-BE49-F238E27FC236}">
              <a16:creationId xmlns:a16="http://schemas.microsoft.com/office/drawing/2014/main" id="{00000000-0008-0000-0000-00005718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34400" y="13860780"/>
          <a:ext cx="137922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359387</xdr:colOff>
      <xdr:row>27</xdr:row>
      <xdr:rowOff>177949</xdr:rowOff>
    </xdr:from>
    <xdr:to>
      <xdr:col>7</xdr:col>
      <xdr:colOff>359387</xdr:colOff>
      <xdr:row>52</xdr:row>
      <xdr:rowOff>137160</xdr:rowOff>
    </xdr:to>
    <xdr:cxnSp macro="">
      <xdr:nvCxnSpPr>
        <xdr:cNvPr id="15" name="Straight Connector 14">
          <a:extLst>
            <a:ext uri="{FF2B5EF4-FFF2-40B4-BE49-F238E27FC236}">
              <a16:creationId xmlns:a16="http://schemas.microsoft.com/office/drawing/2014/main" id="{00000000-0008-0000-0000-00000F000000}"/>
            </a:ext>
          </a:extLst>
        </xdr:cNvPr>
        <xdr:cNvCxnSpPr/>
      </xdr:nvCxnSpPr>
      <xdr:spPr>
        <a:xfrm>
          <a:off x="4428467" y="4688989"/>
          <a:ext cx="0" cy="4554071"/>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350520</xdr:colOff>
          <xdr:row>19</xdr:row>
          <xdr:rowOff>91440</xdr:rowOff>
        </xdr:from>
        <xdr:to>
          <xdr:col>2</xdr:col>
          <xdr:colOff>640080</xdr:colOff>
          <xdr:row>21</xdr:row>
          <xdr:rowOff>22860</xdr:rowOff>
        </xdr:to>
        <xdr:sp macro="" textlink="">
          <xdr:nvSpPr>
            <xdr:cNvPr id="34956" name="Check Box 140" hidden="1">
              <a:extLst>
                <a:ext uri="{63B3BB69-23CF-44E3-9099-C40C66FF867C}">
                  <a14:compatExt spid="_x0000_s34956"/>
                </a:ext>
                <a:ext uri="{FF2B5EF4-FFF2-40B4-BE49-F238E27FC236}">
                  <a16:creationId xmlns:a16="http://schemas.microsoft.com/office/drawing/2014/main" id="{00000000-0008-0000-0000-00008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20</xdr:row>
          <xdr:rowOff>76200</xdr:rowOff>
        </xdr:from>
        <xdr:to>
          <xdr:col>2</xdr:col>
          <xdr:colOff>640080</xdr:colOff>
          <xdr:row>22</xdr:row>
          <xdr:rowOff>45720</xdr:rowOff>
        </xdr:to>
        <xdr:sp macro="" textlink="">
          <xdr:nvSpPr>
            <xdr:cNvPr id="34958" name="Check Box 142" hidden="1">
              <a:extLst>
                <a:ext uri="{63B3BB69-23CF-44E3-9099-C40C66FF867C}">
                  <a14:compatExt spid="_x0000_s34958"/>
                </a:ext>
                <a:ext uri="{FF2B5EF4-FFF2-40B4-BE49-F238E27FC236}">
                  <a16:creationId xmlns:a16="http://schemas.microsoft.com/office/drawing/2014/main" id="{00000000-0008-0000-0000-00008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21</xdr:row>
          <xdr:rowOff>106680</xdr:rowOff>
        </xdr:from>
        <xdr:to>
          <xdr:col>2</xdr:col>
          <xdr:colOff>640080</xdr:colOff>
          <xdr:row>24</xdr:row>
          <xdr:rowOff>7620</xdr:rowOff>
        </xdr:to>
        <xdr:sp macro="" textlink="">
          <xdr:nvSpPr>
            <xdr:cNvPr id="34959" name="Check Box 143" hidden="1">
              <a:extLst>
                <a:ext uri="{63B3BB69-23CF-44E3-9099-C40C66FF867C}">
                  <a14:compatExt spid="_x0000_s34959"/>
                </a:ext>
                <a:ext uri="{FF2B5EF4-FFF2-40B4-BE49-F238E27FC236}">
                  <a16:creationId xmlns:a16="http://schemas.microsoft.com/office/drawing/2014/main" id="{00000000-0008-0000-0000-00008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19</xdr:row>
          <xdr:rowOff>121920</xdr:rowOff>
        </xdr:from>
        <xdr:to>
          <xdr:col>4</xdr:col>
          <xdr:colOff>640080</xdr:colOff>
          <xdr:row>20</xdr:row>
          <xdr:rowOff>137160</xdr:rowOff>
        </xdr:to>
        <xdr:sp macro="" textlink="">
          <xdr:nvSpPr>
            <xdr:cNvPr id="34960" name="Check Box 144" hidden="1">
              <a:extLst>
                <a:ext uri="{63B3BB69-23CF-44E3-9099-C40C66FF867C}">
                  <a14:compatExt spid="_x0000_s34960"/>
                </a:ext>
                <a:ext uri="{FF2B5EF4-FFF2-40B4-BE49-F238E27FC236}">
                  <a16:creationId xmlns:a16="http://schemas.microsoft.com/office/drawing/2014/main" id="{00000000-0008-0000-0000-00009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21</xdr:row>
          <xdr:rowOff>0</xdr:rowOff>
        </xdr:from>
        <xdr:to>
          <xdr:col>4</xdr:col>
          <xdr:colOff>640080</xdr:colOff>
          <xdr:row>22</xdr:row>
          <xdr:rowOff>22860</xdr:rowOff>
        </xdr:to>
        <xdr:sp macro="" textlink="">
          <xdr:nvSpPr>
            <xdr:cNvPr id="34961" name="Check Box 145" hidden="1">
              <a:extLst>
                <a:ext uri="{63B3BB69-23CF-44E3-9099-C40C66FF867C}">
                  <a14:compatExt spid="_x0000_s34961"/>
                </a:ext>
                <a:ext uri="{FF2B5EF4-FFF2-40B4-BE49-F238E27FC236}">
                  <a16:creationId xmlns:a16="http://schemas.microsoft.com/office/drawing/2014/main" id="{00000000-0008-0000-0000-00009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19</xdr:row>
          <xdr:rowOff>137160</xdr:rowOff>
        </xdr:from>
        <xdr:to>
          <xdr:col>8</xdr:col>
          <xdr:colOff>7620</xdr:colOff>
          <xdr:row>20</xdr:row>
          <xdr:rowOff>160020</xdr:rowOff>
        </xdr:to>
        <xdr:sp macro="" textlink="">
          <xdr:nvSpPr>
            <xdr:cNvPr id="34962" name="Check Box 146" hidden="1">
              <a:extLst>
                <a:ext uri="{63B3BB69-23CF-44E3-9099-C40C66FF867C}">
                  <a14:compatExt spid="_x0000_s34962"/>
                </a:ext>
                <a:ext uri="{FF2B5EF4-FFF2-40B4-BE49-F238E27FC236}">
                  <a16:creationId xmlns:a16="http://schemas.microsoft.com/office/drawing/2014/main" id="{00000000-0008-0000-0000-00009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20</xdr:row>
          <xdr:rowOff>144780</xdr:rowOff>
        </xdr:from>
        <xdr:to>
          <xdr:col>8</xdr:col>
          <xdr:colOff>22860</xdr:colOff>
          <xdr:row>21</xdr:row>
          <xdr:rowOff>160020</xdr:rowOff>
        </xdr:to>
        <xdr:sp macro="" textlink="">
          <xdr:nvSpPr>
            <xdr:cNvPr id="34970" name="Check Box 154" hidden="1">
              <a:extLst>
                <a:ext uri="{63B3BB69-23CF-44E3-9099-C40C66FF867C}">
                  <a14:compatExt spid="_x0000_s34970"/>
                </a:ext>
                <a:ext uri="{FF2B5EF4-FFF2-40B4-BE49-F238E27FC236}">
                  <a16:creationId xmlns:a16="http://schemas.microsoft.com/office/drawing/2014/main" id="{00000000-0008-0000-0000-00009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21</xdr:row>
          <xdr:rowOff>175260</xdr:rowOff>
        </xdr:from>
        <xdr:to>
          <xdr:col>8</xdr:col>
          <xdr:colOff>22860</xdr:colOff>
          <xdr:row>23</xdr:row>
          <xdr:rowOff>22860</xdr:rowOff>
        </xdr:to>
        <xdr:sp macro="" textlink="">
          <xdr:nvSpPr>
            <xdr:cNvPr id="34971" name="Check Box 155" hidden="1">
              <a:extLst>
                <a:ext uri="{63B3BB69-23CF-44E3-9099-C40C66FF867C}">
                  <a14:compatExt spid="_x0000_s34971"/>
                </a:ext>
                <a:ext uri="{FF2B5EF4-FFF2-40B4-BE49-F238E27FC236}">
                  <a16:creationId xmlns:a16="http://schemas.microsoft.com/office/drawing/2014/main" id="{00000000-0008-0000-0000-00009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19</xdr:row>
          <xdr:rowOff>144780</xdr:rowOff>
        </xdr:from>
        <xdr:to>
          <xdr:col>9</xdr:col>
          <xdr:colOff>556260</xdr:colOff>
          <xdr:row>20</xdr:row>
          <xdr:rowOff>144780</xdr:rowOff>
        </xdr:to>
        <xdr:sp macro="" textlink="">
          <xdr:nvSpPr>
            <xdr:cNvPr id="34972" name="Check Box 156" hidden="1">
              <a:extLst>
                <a:ext uri="{63B3BB69-23CF-44E3-9099-C40C66FF867C}">
                  <a14:compatExt spid="_x0000_s34972"/>
                </a:ext>
                <a:ext uri="{FF2B5EF4-FFF2-40B4-BE49-F238E27FC236}">
                  <a16:creationId xmlns:a16="http://schemas.microsoft.com/office/drawing/2014/main" id="{00000000-0008-0000-0000-00009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20</xdr:row>
          <xdr:rowOff>152400</xdr:rowOff>
        </xdr:from>
        <xdr:to>
          <xdr:col>9</xdr:col>
          <xdr:colOff>556260</xdr:colOff>
          <xdr:row>21</xdr:row>
          <xdr:rowOff>160020</xdr:rowOff>
        </xdr:to>
        <xdr:sp macro="" textlink="">
          <xdr:nvSpPr>
            <xdr:cNvPr id="34973" name="Check Box 157" hidden="1">
              <a:extLst>
                <a:ext uri="{63B3BB69-23CF-44E3-9099-C40C66FF867C}">
                  <a14:compatExt spid="_x0000_s34973"/>
                </a:ext>
                <a:ext uri="{FF2B5EF4-FFF2-40B4-BE49-F238E27FC236}">
                  <a16:creationId xmlns:a16="http://schemas.microsoft.com/office/drawing/2014/main" id="{00000000-0008-0000-0000-00009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22</xdr:row>
          <xdr:rowOff>7620</xdr:rowOff>
        </xdr:from>
        <xdr:to>
          <xdr:col>9</xdr:col>
          <xdr:colOff>556260</xdr:colOff>
          <xdr:row>23</xdr:row>
          <xdr:rowOff>7620</xdr:rowOff>
        </xdr:to>
        <xdr:sp macro="" textlink="">
          <xdr:nvSpPr>
            <xdr:cNvPr id="34974" name="Check Box 158" hidden="1">
              <a:extLst>
                <a:ext uri="{63B3BB69-23CF-44E3-9099-C40C66FF867C}">
                  <a14:compatExt spid="_x0000_s34974"/>
                </a:ext>
                <a:ext uri="{FF2B5EF4-FFF2-40B4-BE49-F238E27FC236}">
                  <a16:creationId xmlns:a16="http://schemas.microsoft.com/office/drawing/2014/main" id="{00000000-0008-0000-0000-00009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579121</xdr:colOff>
      <xdr:row>24</xdr:row>
      <xdr:rowOff>114300</xdr:rowOff>
    </xdr:from>
    <xdr:to>
      <xdr:col>16</xdr:col>
      <xdr:colOff>571501</xdr:colOff>
      <xdr:row>26</xdr:row>
      <xdr:rowOff>129540</xdr:rowOff>
    </xdr:to>
    <xdr:sp macro="" textlink="">
      <xdr:nvSpPr>
        <xdr:cNvPr id="2" name="Rectangle: Rounded Corners 1">
          <a:hlinkClick xmlns:r="http://schemas.openxmlformats.org/officeDocument/2006/relationships" r:id="rId4"/>
          <a:extLst>
            <a:ext uri="{FF2B5EF4-FFF2-40B4-BE49-F238E27FC236}">
              <a16:creationId xmlns:a16="http://schemas.microsoft.com/office/drawing/2014/main" id="{00000000-0008-0000-0000-000002000000}"/>
            </a:ext>
          </a:extLst>
        </xdr:cNvPr>
        <xdr:cNvSpPr/>
      </xdr:nvSpPr>
      <xdr:spPr>
        <a:xfrm>
          <a:off x="8702041" y="4975860"/>
          <a:ext cx="1211580" cy="381000"/>
        </a:xfrm>
        <a:prstGeom prst="roundRect">
          <a:avLst/>
        </a:prstGeom>
        <a:solidFill>
          <a:srgbClr val="0197C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800" b="1"/>
            <a:t>Click for </a:t>
          </a:r>
          <a:r>
            <a:rPr lang="en-US" sz="800" b="1" baseline="0"/>
            <a:t> info on Material/Accessories</a:t>
          </a:r>
          <a:endParaRPr lang="en-US" sz="800" b="1"/>
        </a:p>
      </xdr:txBody>
    </xdr:sp>
    <xdr:clientData/>
  </xdr:twoCellAnchor>
  <xdr:twoCellAnchor editAs="oneCell">
    <xdr:from>
      <xdr:col>28</xdr:col>
      <xdr:colOff>0</xdr:colOff>
      <xdr:row>47</xdr:row>
      <xdr:rowOff>0</xdr:rowOff>
    </xdr:from>
    <xdr:to>
      <xdr:col>29</xdr:col>
      <xdr:colOff>304800</xdr:colOff>
      <xdr:row>48</xdr:row>
      <xdr:rowOff>129540</xdr:rowOff>
    </xdr:to>
    <xdr:sp macro="" textlink="">
      <xdr:nvSpPr>
        <xdr:cNvPr id="35763" name="AutoShape 947">
          <a:extLst>
            <a:ext uri="{FF2B5EF4-FFF2-40B4-BE49-F238E27FC236}">
              <a16:creationId xmlns:a16="http://schemas.microsoft.com/office/drawing/2014/main" id="{00000000-0008-0000-0000-0000B38B0000}"/>
            </a:ext>
          </a:extLst>
        </xdr:cNvPr>
        <xdr:cNvSpPr>
          <a:spLocks noChangeAspect="1" noChangeArrowheads="1"/>
        </xdr:cNvSpPr>
      </xdr:nvSpPr>
      <xdr:spPr bwMode="auto">
        <a:xfrm>
          <a:off x="10134600" y="9121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53340</xdr:colOff>
      <xdr:row>34</xdr:row>
      <xdr:rowOff>0</xdr:rowOff>
    </xdr:from>
    <xdr:to>
      <xdr:col>7</xdr:col>
      <xdr:colOff>286870</xdr:colOff>
      <xdr:row>40</xdr:row>
      <xdr:rowOff>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957905" y="6078071"/>
          <a:ext cx="1452730" cy="11116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t>Measure in inches to the nearest 1/8". </a:t>
          </a:r>
        </a:p>
        <a:p>
          <a:r>
            <a:rPr lang="en-US" sz="950"/>
            <a:t>Need</a:t>
          </a:r>
          <a:r>
            <a:rPr lang="en-US" sz="950" baseline="0"/>
            <a:t> help converting mm to inches, or decimals to fractions. See our last tab for help. </a:t>
          </a:r>
          <a:endParaRPr lang="en-US" sz="950"/>
        </a:p>
      </xdr:txBody>
    </xdr:sp>
    <xdr:clientData/>
  </xdr:twoCellAnchor>
  <xdr:twoCellAnchor>
    <xdr:from>
      <xdr:col>5</xdr:col>
      <xdr:colOff>53340</xdr:colOff>
      <xdr:row>30</xdr:row>
      <xdr:rowOff>129540</xdr:rowOff>
    </xdr:from>
    <xdr:to>
      <xdr:col>7</xdr:col>
      <xdr:colOff>259080</xdr:colOff>
      <xdr:row>33</xdr:row>
      <xdr:rowOff>76200</xdr:rowOff>
    </xdr:to>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2903220" y="5265420"/>
          <a:ext cx="1424940" cy="58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t>Elevator Pads to be 4" off</a:t>
          </a:r>
          <a:r>
            <a:rPr lang="en-US" sz="950" baseline="0"/>
            <a:t> the ground per building code. </a:t>
          </a:r>
          <a:endParaRPr lang="en-US" sz="950"/>
        </a:p>
      </xdr:txBody>
    </xdr:sp>
    <xdr:clientData/>
  </xdr:twoCellAnchor>
  <xdr:twoCellAnchor editAs="oneCell">
    <xdr:from>
      <xdr:col>14</xdr:col>
      <xdr:colOff>251460</xdr:colOff>
      <xdr:row>42</xdr:row>
      <xdr:rowOff>30480</xdr:rowOff>
    </xdr:from>
    <xdr:to>
      <xdr:col>16</xdr:col>
      <xdr:colOff>571500</xdr:colOff>
      <xdr:row>52</xdr:row>
      <xdr:rowOff>132117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8374380" y="8275320"/>
          <a:ext cx="1539240" cy="18694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7620</xdr:colOff>
      <xdr:row>63</xdr:row>
      <xdr:rowOff>68580</xdr:rowOff>
    </xdr:from>
    <xdr:to>
      <xdr:col>5</xdr:col>
      <xdr:colOff>108857</xdr:colOff>
      <xdr:row>70</xdr:row>
      <xdr:rowOff>159669</xdr:rowOff>
    </xdr:to>
    <xdr:pic>
      <xdr:nvPicPr>
        <xdr:cNvPr id="2" name="Picture 8">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A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60</xdr:row>
      <xdr:rowOff>76200</xdr:rowOff>
    </xdr:to>
    <xdr:sp macro="" textlink="">
      <xdr:nvSpPr>
        <xdr:cNvPr id="6" name="Rectangle 5">
          <a:extLst>
            <a:ext uri="{FF2B5EF4-FFF2-40B4-BE49-F238E27FC236}">
              <a16:creationId xmlns:a16="http://schemas.microsoft.com/office/drawing/2014/main" id="{00000000-0008-0000-0A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293914</xdr:colOff>
      <xdr:row>39</xdr:row>
      <xdr:rowOff>76200</xdr:rowOff>
    </xdr:to>
    <xdr:cxnSp macro="">
      <xdr:nvCxnSpPr>
        <xdr:cNvPr id="7" name="Straight Arrow Connector 6">
          <a:extLst>
            <a:ext uri="{FF2B5EF4-FFF2-40B4-BE49-F238E27FC236}">
              <a16:creationId xmlns:a16="http://schemas.microsoft.com/office/drawing/2014/main" id="{00000000-0008-0000-0A00-000007000000}"/>
            </a:ext>
          </a:extLst>
        </xdr:cNvPr>
        <xdr:cNvCxnSpPr/>
      </xdr:nvCxnSpPr>
      <xdr:spPr>
        <a:xfrm flipH="1" flipV="1">
          <a:off x="481148" y="6035040"/>
          <a:ext cx="10886" cy="1981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206828</xdr:rowOff>
    </xdr:from>
    <xdr:to>
      <xdr:col>1</xdr:col>
      <xdr:colOff>283028</xdr:colOff>
      <xdr:row>60</xdr:row>
      <xdr:rowOff>21771</xdr:rowOff>
    </xdr:to>
    <xdr:cxnSp macro="">
      <xdr:nvCxnSpPr>
        <xdr:cNvPr id="8" name="Straight Arrow Connector 7">
          <a:extLst>
            <a:ext uri="{FF2B5EF4-FFF2-40B4-BE49-F238E27FC236}">
              <a16:creationId xmlns:a16="http://schemas.microsoft.com/office/drawing/2014/main" id="{00000000-0008-0000-0A00-000008000000}"/>
            </a:ext>
          </a:extLst>
        </xdr:cNvPr>
        <xdr:cNvCxnSpPr/>
      </xdr:nvCxnSpPr>
      <xdr:spPr>
        <a:xfrm>
          <a:off x="481148" y="8687888"/>
          <a:ext cx="0" cy="354112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108857</xdr:colOff>
      <xdr:row>26</xdr:row>
      <xdr:rowOff>21849</xdr:rowOff>
    </xdr:from>
    <xdr:to>
      <xdr:col>8</xdr:col>
      <xdr:colOff>119743</xdr:colOff>
      <xdr:row>26</xdr:row>
      <xdr:rowOff>30635</xdr:rowOff>
    </xdr:to>
    <xdr:cxnSp macro="">
      <xdr:nvCxnSpPr>
        <xdr:cNvPr id="9" name="Straight Arrow Connector 8">
          <a:extLst>
            <a:ext uri="{FF2B5EF4-FFF2-40B4-BE49-F238E27FC236}">
              <a16:creationId xmlns:a16="http://schemas.microsoft.com/office/drawing/2014/main" id="{00000000-0008-0000-0A00-000009000000}"/>
            </a:ext>
          </a:extLst>
        </xdr:cNvPr>
        <xdr:cNvCxnSpPr/>
      </xdr:nvCxnSpPr>
      <xdr:spPr>
        <a:xfrm flipV="1">
          <a:off x="3668486" y="5334078"/>
          <a:ext cx="1230086" cy="8786"/>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381003</xdr:colOff>
      <xdr:row>26</xdr:row>
      <xdr:rowOff>54429</xdr:rowOff>
    </xdr:from>
    <xdr:to>
      <xdr:col>4</xdr:col>
      <xdr:colOff>0</xdr:colOff>
      <xdr:row>26</xdr:row>
      <xdr:rowOff>54429</xdr:rowOff>
    </xdr:to>
    <xdr:cxnSp macro="">
      <xdr:nvCxnSpPr>
        <xdr:cNvPr id="10" name="Straight Arrow Connector 9">
          <a:extLst>
            <a:ext uri="{FF2B5EF4-FFF2-40B4-BE49-F238E27FC236}">
              <a16:creationId xmlns:a16="http://schemas.microsoft.com/office/drawing/2014/main" id="{00000000-0008-0000-0A00-00000A000000}"/>
            </a:ext>
          </a:extLst>
        </xdr:cNvPr>
        <xdr:cNvCxnSpPr/>
      </xdr:nvCxnSpPr>
      <xdr:spPr>
        <a:xfrm flipH="1">
          <a:off x="1502232" y="5366658"/>
          <a:ext cx="838197"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594363</xdr:colOff>
      <xdr:row>30</xdr:row>
      <xdr:rowOff>53340</xdr:rowOff>
    </xdr:from>
    <xdr:to>
      <xdr:col>11</xdr:col>
      <xdr:colOff>87087</xdr:colOff>
      <xdr:row>35</xdr:row>
      <xdr:rowOff>76200</xdr:rowOff>
    </xdr:to>
    <xdr:sp macro="" textlink="">
      <xdr:nvSpPr>
        <xdr:cNvPr id="11" name="Rectangle 10">
          <a:extLst>
            <a:ext uri="{FF2B5EF4-FFF2-40B4-BE49-F238E27FC236}">
              <a16:creationId xmlns:a16="http://schemas.microsoft.com/office/drawing/2014/main" id="{00000000-0008-0000-0A00-00000B000000}"/>
            </a:ext>
          </a:extLst>
        </xdr:cNvPr>
        <xdr:cNvSpPr/>
      </xdr:nvSpPr>
      <xdr:spPr>
        <a:xfrm>
          <a:off x="5852163" y="6062254"/>
          <a:ext cx="929638"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19049</xdr:colOff>
      <xdr:row>25</xdr:row>
      <xdr:rowOff>152400</xdr:rowOff>
    </xdr:from>
    <xdr:to>
      <xdr:col>12</xdr:col>
      <xdr:colOff>511628</xdr:colOff>
      <xdr:row>42</xdr:row>
      <xdr:rowOff>76200</xdr:rowOff>
    </xdr:to>
    <xdr:sp macro="" textlink="">
      <xdr:nvSpPr>
        <xdr:cNvPr id="12" name="Rectangle 11">
          <a:extLst>
            <a:ext uri="{FF2B5EF4-FFF2-40B4-BE49-F238E27FC236}">
              <a16:creationId xmlns:a16="http://schemas.microsoft.com/office/drawing/2014/main" id="{00000000-0008-0000-0A00-00000C000000}"/>
            </a:ext>
          </a:extLst>
        </xdr:cNvPr>
        <xdr:cNvSpPr/>
      </xdr:nvSpPr>
      <xdr:spPr>
        <a:xfrm>
          <a:off x="5276849" y="5290457"/>
          <a:ext cx="2462893"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A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228601</xdr:rowOff>
    </xdr:from>
    <xdr:to>
      <xdr:col>11</xdr:col>
      <xdr:colOff>97971</xdr:colOff>
      <xdr:row>36</xdr:row>
      <xdr:rowOff>228601</xdr:rowOff>
    </xdr:to>
    <xdr:cxnSp macro="">
      <xdr:nvCxnSpPr>
        <xdr:cNvPr id="14" name="Straight Arrow Connector 13">
          <a:extLst>
            <a:ext uri="{FF2B5EF4-FFF2-40B4-BE49-F238E27FC236}">
              <a16:creationId xmlns:a16="http://schemas.microsoft.com/office/drawing/2014/main" id="{00000000-0008-0000-0A00-00000E000000}"/>
            </a:ext>
          </a:extLst>
        </xdr:cNvPr>
        <xdr:cNvCxnSpPr/>
      </xdr:nvCxnSpPr>
      <xdr:spPr>
        <a:xfrm>
          <a:off x="5617029" y="7304315"/>
          <a:ext cx="1491342"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32655</xdr:colOff>
      <xdr:row>25</xdr:row>
      <xdr:rowOff>163285</xdr:rowOff>
    </xdr:from>
    <xdr:to>
      <xdr:col>12</xdr:col>
      <xdr:colOff>32656</xdr:colOff>
      <xdr:row>30</xdr:row>
      <xdr:rowOff>43543</xdr:rowOff>
    </xdr:to>
    <xdr:cxnSp macro="">
      <xdr:nvCxnSpPr>
        <xdr:cNvPr id="15" name="Straight Arrow Connector 14">
          <a:extLst>
            <a:ext uri="{FF2B5EF4-FFF2-40B4-BE49-F238E27FC236}">
              <a16:creationId xmlns:a16="http://schemas.microsoft.com/office/drawing/2014/main" id="{00000000-0008-0000-0A00-00000F000000}"/>
            </a:ext>
          </a:extLst>
        </xdr:cNvPr>
        <xdr:cNvCxnSpPr/>
      </xdr:nvCxnSpPr>
      <xdr:spPr>
        <a:xfrm flipH="1">
          <a:off x="7260769" y="53013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315686</xdr:colOff>
      <xdr:row>26</xdr:row>
      <xdr:rowOff>10884</xdr:rowOff>
    </xdr:from>
    <xdr:to>
      <xdr:col>12</xdr:col>
      <xdr:colOff>315687</xdr:colOff>
      <xdr:row>35</xdr:row>
      <xdr:rowOff>130628</xdr:rowOff>
    </xdr:to>
    <xdr:cxnSp macro="">
      <xdr:nvCxnSpPr>
        <xdr:cNvPr id="16" name="Straight Arrow Connector 15">
          <a:extLst>
            <a:ext uri="{FF2B5EF4-FFF2-40B4-BE49-F238E27FC236}">
              <a16:creationId xmlns:a16="http://schemas.microsoft.com/office/drawing/2014/main" id="{00000000-0008-0000-0A00-000010000000}"/>
            </a:ext>
          </a:extLst>
        </xdr:cNvPr>
        <xdr:cNvCxnSpPr/>
      </xdr:nvCxnSpPr>
      <xdr:spPr>
        <a:xfrm flipH="1">
          <a:off x="7620000" y="5323113"/>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B</a:t>
          </a:r>
          <a:endParaRPr lang="en-US" sz="1100" b="1"/>
        </a:p>
      </xdr:txBody>
    </xdr:sp>
    <xdr:clientData/>
  </xdr:twoCellAnchor>
  <xdr:twoCellAnchor>
    <xdr:from>
      <xdr:col>14</xdr:col>
      <xdr:colOff>563883</xdr:colOff>
      <xdr:row>30</xdr:row>
      <xdr:rowOff>53340</xdr:rowOff>
    </xdr:from>
    <xdr:to>
      <xdr:col>16</xdr:col>
      <xdr:colOff>108858</xdr:colOff>
      <xdr:row>35</xdr:row>
      <xdr:rowOff>76200</xdr:rowOff>
    </xdr:to>
    <xdr:sp macro="" textlink="">
      <xdr:nvSpPr>
        <xdr:cNvPr id="21" name="Rectangle 20">
          <a:extLst>
            <a:ext uri="{FF2B5EF4-FFF2-40B4-BE49-F238E27FC236}">
              <a16:creationId xmlns:a16="http://schemas.microsoft.com/office/drawing/2014/main" id="{00000000-0008-0000-0A00-000015000000}"/>
            </a:ext>
          </a:extLst>
        </xdr:cNvPr>
        <xdr:cNvSpPr/>
      </xdr:nvSpPr>
      <xdr:spPr>
        <a:xfrm>
          <a:off x="8913226" y="6062254"/>
          <a:ext cx="796832"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25</xdr:row>
      <xdr:rowOff>152400</xdr:rowOff>
    </xdr:from>
    <xdr:to>
      <xdr:col>18</xdr:col>
      <xdr:colOff>337457</xdr:colOff>
      <xdr:row>42</xdr:row>
      <xdr:rowOff>76200</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8675915" y="5290457"/>
          <a:ext cx="2373085"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A00-000017000000}"/>
            </a:ext>
          </a:extLst>
        </xdr:cNvPr>
        <xdr:cNvCxnSpPr/>
      </xdr:nvCxnSpPr>
      <xdr:spPr>
        <a:xfrm>
          <a:off x="828620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228601</xdr:rowOff>
    </xdr:from>
    <xdr:to>
      <xdr:col>16</xdr:col>
      <xdr:colOff>163285</xdr:colOff>
      <xdr:row>36</xdr:row>
      <xdr:rowOff>228601</xdr:rowOff>
    </xdr:to>
    <xdr:cxnSp macro="">
      <xdr:nvCxnSpPr>
        <xdr:cNvPr id="24" name="Straight Arrow Connector 23">
          <a:extLst>
            <a:ext uri="{FF2B5EF4-FFF2-40B4-BE49-F238E27FC236}">
              <a16:creationId xmlns:a16="http://schemas.microsoft.com/office/drawing/2014/main" id="{00000000-0008-0000-0A00-000018000000}"/>
            </a:ext>
          </a:extLst>
        </xdr:cNvPr>
        <xdr:cNvCxnSpPr/>
      </xdr:nvCxnSpPr>
      <xdr:spPr>
        <a:xfrm>
          <a:off x="8708572" y="7304315"/>
          <a:ext cx="1371599"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576941</xdr:colOff>
      <xdr:row>25</xdr:row>
      <xdr:rowOff>163285</xdr:rowOff>
    </xdr:from>
    <xdr:to>
      <xdr:col>16</xdr:col>
      <xdr:colOff>576942</xdr:colOff>
      <xdr:row>30</xdr:row>
      <xdr:rowOff>43543</xdr:rowOff>
    </xdr:to>
    <xdr:cxnSp macro="">
      <xdr:nvCxnSpPr>
        <xdr:cNvPr id="25" name="Straight Arrow Connector 24">
          <a:extLst>
            <a:ext uri="{FF2B5EF4-FFF2-40B4-BE49-F238E27FC236}">
              <a16:creationId xmlns:a16="http://schemas.microsoft.com/office/drawing/2014/main" id="{00000000-0008-0000-0A00-000019000000}"/>
            </a:ext>
          </a:extLst>
        </xdr:cNvPr>
        <xdr:cNvCxnSpPr/>
      </xdr:nvCxnSpPr>
      <xdr:spPr>
        <a:xfrm flipH="1">
          <a:off x="10178141" y="53013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130629</xdr:colOff>
      <xdr:row>26</xdr:row>
      <xdr:rowOff>-1</xdr:rowOff>
    </xdr:from>
    <xdr:to>
      <xdr:col>18</xdr:col>
      <xdr:colOff>130630</xdr:colOff>
      <xdr:row>35</xdr:row>
      <xdr:rowOff>119743</xdr:rowOff>
    </xdr:to>
    <xdr:cxnSp macro="">
      <xdr:nvCxnSpPr>
        <xdr:cNvPr id="26" name="Straight Arrow Connector 25">
          <a:extLst>
            <a:ext uri="{FF2B5EF4-FFF2-40B4-BE49-F238E27FC236}">
              <a16:creationId xmlns:a16="http://schemas.microsoft.com/office/drawing/2014/main" id="{00000000-0008-0000-0A00-00001A000000}"/>
            </a:ext>
          </a:extLst>
        </xdr:cNvPr>
        <xdr:cNvCxnSpPr/>
      </xdr:nvCxnSpPr>
      <xdr:spPr>
        <a:xfrm flipH="1">
          <a:off x="10842172" y="5312228"/>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A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A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16</xdr:col>
      <xdr:colOff>522516</xdr:colOff>
      <xdr:row>32</xdr:row>
      <xdr:rowOff>87085</xdr:rowOff>
    </xdr:from>
    <xdr:to>
      <xdr:col>18</xdr:col>
      <xdr:colOff>76202</xdr:colOff>
      <xdr:row>34</xdr:row>
      <xdr:rowOff>21770</xdr:rowOff>
    </xdr:to>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10439402" y="6466114"/>
          <a:ext cx="348343" cy="283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9</xdr:col>
      <xdr:colOff>594362</xdr:colOff>
      <xdr:row>49</xdr:row>
      <xdr:rowOff>53340</xdr:rowOff>
    </xdr:from>
    <xdr:to>
      <xdr:col>11</xdr:col>
      <xdr:colOff>195943</xdr:colOff>
      <xdr:row>54</xdr:row>
      <xdr:rowOff>76200</xdr:rowOff>
    </xdr:to>
    <xdr:sp macro="" textlink="">
      <xdr:nvSpPr>
        <xdr:cNvPr id="31" name="Rectangle 30">
          <a:extLst>
            <a:ext uri="{FF2B5EF4-FFF2-40B4-BE49-F238E27FC236}">
              <a16:creationId xmlns:a16="http://schemas.microsoft.com/office/drawing/2014/main" id="{00000000-0008-0000-0A00-00001F000000}"/>
            </a:ext>
          </a:extLst>
        </xdr:cNvPr>
        <xdr:cNvSpPr/>
      </xdr:nvSpPr>
      <xdr:spPr>
        <a:xfrm>
          <a:off x="5852162" y="10068197"/>
          <a:ext cx="962295" cy="893717"/>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44</xdr:row>
      <xdr:rowOff>152400</xdr:rowOff>
    </xdr:from>
    <xdr:to>
      <xdr:col>12</xdr:col>
      <xdr:colOff>533400</xdr:colOff>
      <xdr:row>60</xdr:row>
      <xdr:rowOff>76200</xdr:rowOff>
    </xdr:to>
    <xdr:sp macro="" textlink="">
      <xdr:nvSpPr>
        <xdr:cNvPr id="32" name="Rectangle 31">
          <a:extLst>
            <a:ext uri="{FF2B5EF4-FFF2-40B4-BE49-F238E27FC236}">
              <a16:creationId xmlns:a16="http://schemas.microsoft.com/office/drawing/2014/main" id="{00000000-0008-0000-0A00-000020000000}"/>
            </a:ext>
          </a:extLst>
        </xdr:cNvPr>
        <xdr:cNvSpPr/>
      </xdr:nvSpPr>
      <xdr:spPr>
        <a:xfrm>
          <a:off x="5276850" y="9067800"/>
          <a:ext cx="2484664" cy="3135086"/>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A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56</xdr:row>
      <xdr:rowOff>1090</xdr:rowOff>
    </xdr:from>
    <xdr:to>
      <xdr:col>11</xdr:col>
      <xdr:colOff>206829</xdr:colOff>
      <xdr:row>56</xdr:row>
      <xdr:rowOff>1090</xdr:rowOff>
    </xdr:to>
    <xdr:cxnSp macro="">
      <xdr:nvCxnSpPr>
        <xdr:cNvPr id="34" name="Straight Arrow Connector 33">
          <a:extLst>
            <a:ext uri="{FF2B5EF4-FFF2-40B4-BE49-F238E27FC236}">
              <a16:creationId xmlns:a16="http://schemas.microsoft.com/office/drawing/2014/main" id="{00000000-0008-0000-0A00-000022000000}"/>
            </a:ext>
          </a:extLst>
        </xdr:cNvPr>
        <xdr:cNvCxnSpPr/>
      </xdr:nvCxnSpPr>
      <xdr:spPr>
        <a:xfrm>
          <a:off x="5617029" y="11235147"/>
          <a:ext cx="160020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87084</xdr:colOff>
      <xdr:row>44</xdr:row>
      <xdr:rowOff>152399</xdr:rowOff>
    </xdr:from>
    <xdr:to>
      <xdr:col>12</xdr:col>
      <xdr:colOff>87085</xdr:colOff>
      <xdr:row>49</xdr:row>
      <xdr:rowOff>32657</xdr:rowOff>
    </xdr:to>
    <xdr:cxnSp macro="">
      <xdr:nvCxnSpPr>
        <xdr:cNvPr id="35" name="Straight Arrow Connector 34">
          <a:extLst>
            <a:ext uri="{FF2B5EF4-FFF2-40B4-BE49-F238E27FC236}">
              <a16:creationId xmlns:a16="http://schemas.microsoft.com/office/drawing/2014/main" id="{00000000-0008-0000-0A00-000023000000}"/>
            </a:ext>
          </a:extLst>
        </xdr:cNvPr>
        <xdr:cNvCxnSpPr/>
      </xdr:nvCxnSpPr>
      <xdr:spPr>
        <a:xfrm flipH="1">
          <a:off x="7315198" y="9067799"/>
          <a:ext cx="1" cy="9797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391886</xdr:colOff>
      <xdr:row>44</xdr:row>
      <xdr:rowOff>163283</xdr:rowOff>
    </xdr:from>
    <xdr:to>
      <xdr:col>12</xdr:col>
      <xdr:colOff>391887</xdr:colOff>
      <xdr:row>54</xdr:row>
      <xdr:rowOff>108856</xdr:rowOff>
    </xdr:to>
    <xdr:cxnSp macro="">
      <xdr:nvCxnSpPr>
        <xdr:cNvPr id="36" name="Straight Arrow Connector 35">
          <a:extLst>
            <a:ext uri="{FF2B5EF4-FFF2-40B4-BE49-F238E27FC236}">
              <a16:creationId xmlns:a16="http://schemas.microsoft.com/office/drawing/2014/main" id="{00000000-0008-0000-0A00-000024000000}"/>
            </a:ext>
          </a:extLst>
        </xdr:cNvPr>
        <xdr:cNvCxnSpPr/>
      </xdr:nvCxnSpPr>
      <xdr:spPr>
        <a:xfrm flipH="1">
          <a:off x="7620000" y="9078683"/>
          <a:ext cx="1" cy="1915887"/>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50</xdr:row>
      <xdr:rowOff>76200</xdr:rowOff>
    </xdr:to>
    <xdr:sp macro="" textlink="">
      <xdr:nvSpPr>
        <xdr:cNvPr id="37" name="TextBox 36">
          <a:extLst>
            <a:ext uri="{FF2B5EF4-FFF2-40B4-BE49-F238E27FC236}">
              <a16:creationId xmlns:a16="http://schemas.microsoft.com/office/drawing/2014/main" id="{00000000-0008-0000-0A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55</xdr:row>
      <xdr:rowOff>250372</xdr:rowOff>
    </xdr:from>
    <xdr:to>
      <xdr:col>10</xdr:col>
      <xdr:colOff>500743</xdr:colOff>
      <xdr:row>57</xdr:row>
      <xdr:rowOff>43542</xdr:rowOff>
    </xdr:to>
    <xdr:sp macro="" textlink="">
      <xdr:nvSpPr>
        <xdr:cNvPr id="38" name="TextBox 37">
          <a:extLst>
            <a:ext uri="{FF2B5EF4-FFF2-40B4-BE49-F238E27FC236}">
              <a16:creationId xmlns:a16="http://schemas.microsoft.com/office/drawing/2014/main" id="{00000000-0008-0000-0A00-000026000000}"/>
            </a:ext>
          </a:extLst>
        </xdr:cNvPr>
        <xdr:cNvSpPr txBox="1"/>
      </xdr:nvSpPr>
      <xdr:spPr>
        <a:xfrm>
          <a:off x="6164580" y="11314612"/>
          <a:ext cx="348343" cy="21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A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413656</xdr:colOff>
      <xdr:row>51</xdr:row>
      <xdr:rowOff>87085</xdr:rowOff>
    </xdr:from>
    <xdr:to>
      <xdr:col>12</xdr:col>
      <xdr:colOff>152399</xdr:colOff>
      <xdr:row>53</xdr:row>
      <xdr:rowOff>21770</xdr:rowOff>
    </xdr:to>
    <xdr:sp macro="" textlink="">
      <xdr:nvSpPr>
        <xdr:cNvPr id="40" name="TextBox 39">
          <a:extLst>
            <a:ext uri="{FF2B5EF4-FFF2-40B4-BE49-F238E27FC236}">
              <a16:creationId xmlns:a16="http://schemas.microsoft.com/office/drawing/2014/main" id="{00000000-0008-0000-0A00-000028000000}"/>
            </a:ext>
          </a:extLst>
        </xdr:cNvPr>
        <xdr:cNvSpPr txBox="1"/>
      </xdr:nvSpPr>
      <xdr:spPr>
        <a:xfrm>
          <a:off x="7035436" y="1052648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8</xdr:col>
      <xdr:colOff>272143</xdr:colOff>
      <xdr:row>21</xdr:row>
      <xdr:rowOff>114300</xdr:rowOff>
    </xdr:from>
    <xdr:to>
      <xdr:col>8</xdr:col>
      <xdr:colOff>272143</xdr:colOff>
      <xdr:row>60</xdr:row>
      <xdr:rowOff>163285</xdr:rowOff>
    </xdr:to>
    <xdr:cxnSp macro="">
      <xdr:nvCxnSpPr>
        <xdr:cNvPr id="51" name="Straight Connector 50">
          <a:extLst>
            <a:ext uri="{FF2B5EF4-FFF2-40B4-BE49-F238E27FC236}">
              <a16:creationId xmlns:a16="http://schemas.microsoft.com/office/drawing/2014/main" id="{00000000-0008-0000-0A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xdr:colOff>
      <xdr:row>1</xdr:row>
      <xdr:rowOff>0</xdr:rowOff>
    </xdr:from>
    <xdr:to>
      <xdr:col>12</xdr:col>
      <xdr:colOff>274320</xdr:colOff>
      <xdr:row>4</xdr:row>
      <xdr:rowOff>15240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20980" y="106680"/>
          <a:ext cx="695706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ELEVATOR</a:t>
          </a:r>
          <a:r>
            <a:rPr lang="en-US" sz="2400" b="1" baseline="0">
              <a:solidFill>
                <a:schemeClr val="bg1"/>
              </a:solidFill>
            </a:rPr>
            <a:t> PAD | </a:t>
          </a:r>
          <a:r>
            <a:rPr lang="en-US" sz="2000" b="1" baseline="0">
              <a:solidFill>
                <a:schemeClr val="bg1"/>
              </a:solidFill>
            </a:rPr>
            <a:t>INFO SHEET</a:t>
          </a:r>
          <a:endParaRPr lang="en-US" sz="2000" b="1">
            <a:solidFill>
              <a:schemeClr val="bg1"/>
            </a:solidFill>
          </a:endParaRPr>
        </a:p>
      </xdr:txBody>
    </xdr:sp>
    <xdr:clientData/>
  </xdr:twoCellAnchor>
  <xdr:twoCellAnchor>
    <xdr:from>
      <xdr:col>8</xdr:col>
      <xdr:colOff>388620</xdr:colOff>
      <xdr:row>1</xdr:row>
      <xdr:rowOff>0</xdr:rowOff>
    </xdr:from>
    <xdr:to>
      <xdr:col>16</xdr:col>
      <xdr:colOff>0</xdr:colOff>
      <xdr:row>4</xdr:row>
      <xdr:rowOff>106680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853940" y="106680"/>
          <a:ext cx="448818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editAs="oneCell">
    <xdr:from>
      <xdr:col>13</xdr:col>
      <xdr:colOff>411480</xdr:colOff>
      <xdr:row>87</xdr:row>
      <xdr:rowOff>15240</xdr:rowOff>
    </xdr:from>
    <xdr:to>
      <xdr:col>15</xdr:col>
      <xdr:colOff>571500</xdr:colOff>
      <xdr:row>88</xdr:row>
      <xdr:rowOff>30480</xdr:rowOff>
    </xdr:to>
    <xdr:pic>
      <xdr:nvPicPr>
        <xdr:cNvPr id="71395" name="Picture 5">
          <a:extLst>
            <a:ext uri="{FF2B5EF4-FFF2-40B4-BE49-F238E27FC236}">
              <a16:creationId xmlns:a16="http://schemas.microsoft.com/office/drawing/2014/main" id="{00000000-0008-0000-0200-0000E31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0" y="16581120"/>
          <a:ext cx="137922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44</xdr:row>
      <xdr:rowOff>106680</xdr:rowOff>
    </xdr:from>
    <xdr:to>
      <xdr:col>7</xdr:col>
      <xdr:colOff>220980</xdr:colOff>
      <xdr:row>53</xdr:row>
      <xdr:rowOff>106680</xdr:rowOff>
    </xdr:to>
    <xdr:pic>
      <xdr:nvPicPr>
        <xdr:cNvPr id="71396" name="Picture 9">
          <a:extLst>
            <a:ext uri="{FF2B5EF4-FFF2-40B4-BE49-F238E27FC236}">
              <a16:creationId xmlns:a16="http://schemas.microsoft.com/office/drawing/2014/main" id="{00000000-0008-0000-0200-0000E416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8724900"/>
          <a:ext cx="3870960" cy="196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18</xdr:row>
      <xdr:rowOff>99060</xdr:rowOff>
    </xdr:from>
    <xdr:to>
      <xdr:col>12</xdr:col>
      <xdr:colOff>411480</xdr:colOff>
      <xdr:row>24</xdr:row>
      <xdr:rowOff>190500</xdr:rowOff>
    </xdr:to>
    <xdr:pic>
      <xdr:nvPicPr>
        <xdr:cNvPr id="71397" name="Picture 11">
          <a:extLst>
            <a:ext uri="{FF2B5EF4-FFF2-40B4-BE49-F238E27FC236}">
              <a16:creationId xmlns:a16="http://schemas.microsoft.com/office/drawing/2014/main" id="{00000000-0008-0000-0200-0000E516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680" y="3230880"/>
          <a:ext cx="720852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6</xdr:row>
      <xdr:rowOff>68580</xdr:rowOff>
    </xdr:from>
    <xdr:to>
      <xdr:col>10</xdr:col>
      <xdr:colOff>457200</xdr:colOff>
      <xdr:row>12</xdr:row>
      <xdr:rowOff>106680</xdr:rowOff>
    </xdr:to>
    <xdr:pic>
      <xdr:nvPicPr>
        <xdr:cNvPr id="71398" name="Picture 13">
          <a:extLst>
            <a:ext uri="{FF2B5EF4-FFF2-40B4-BE49-F238E27FC236}">
              <a16:creationId xmlns:a16="http://schemas.microsoft.com/office/drawing/2014/main" id="{00000000-0008-0000-0200-0000E616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 y="1066800"/>
          <a:ext cx="612648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512268</xdr:colOff>
      <xdr:row>34</xdr:row>
      <xdr:rowOff>0</xdr:rowOff>
    </xdr:from>
    <xdr:to>
      <xdr:col>15</xdr:col>
      <xdr:colOff>316325</xdr:colOff>
      <xdr:row>37</xdr:row>
      <xdr:rowOff>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319092" y="6508376"/>
          <a:ext cx="7728857" cy="672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The hook option is permanently installed hooks along the top of the elevator pad. These hooks are installed to customer specification. The customer provides us with the hook location and we install during manufacture. Hooks are used when there are no stud pins in the elevator, and the elevator pads are hung from a wall panel or drop ceiling. </a:t>
          </a:r>
        </a:p>
      </xdr:txBody>
    </xdr:sp>
    <xdr:clientData/>
  </xdr:twoCellAnchor>
  <xdr:twoCellAnchor>
    <xdr:from>
      <xdr:col>2</xdr:col>
      <xdr:colOff>533401</xdr:colOff>
      <xdr:row>30</xdr:row>
      <xdr:rowOff>152401</xdr:rowOff>
    </xdr:from>
    <xdr:to>
      <xdr:col>15</xdr:col>
      <xdr:colOff>337458</xdr:colOff>
      <xdr:row>34</xdr:row>
      <xdr:rowOff>71718</xdr:rowOff>
    </xdr:to>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340225" y="5764307"/>
          <a:ext cx="7728857" cy="81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Customers that require a robust hanging solution choose our Reinforced buttonhole option.  A very strong strip of 2” webbing is sewn across the top of the elevator pad to reinforce the strength of the buttonholes.  This is an option for customers whose users seem to pull or put more than normal stress on the elevator pad. It’s a solution to increase the strength and longevity of your elevator pads. </a:t>
          </a:r>
        </a:p>
      </xdr:txBody>
    </xdr:sp>
    <xdr:clientData/>
  </xdr:twoCellAnchor>
  <xdr:twoCellAnchor>
    <xdr:from>
      <xdr:col>2</xdr:col>
      <xdr:colOff>544287</xdr:colOff>
      <xdr:row>28</xdr:row>
      <xdr:rowOff>0</xdr:rowOff>
    </xdr:from>
    <xdr:to>
      <xdr:col>15</xdr:col>
      <xdr:colOff>261257</xdr:colOff>
      <xdr:row>30</xdr:row>
      <xdr:rowOff>197223</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1351111" y="5163671"/>
          <a:ext cx="7641770" cy="645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Grommets are a tradition means to hang your elevator pads to the stud pins located in the elevator. This option requires the customer to measure the grommet spacing of each stud pin. We then use those measurements to install the grommets on your elevator pad which makes for a perfect fit. </a:t>
          </a:r>
        </a:p>
      </xdr:txBody>
    </xdr:sp>
    <xdr:clientData/>
  </xdr:twoCellAnchor>
  <xdr:twoCellAnchor>
    <xdr:from>
      <xdr:col>2</xdr:col>
      <xdr:colOff>555170</xdr:colOff>
      <xdr:row>25</xdr:row>
      <xdr:rowOff>32658</xdr:rowOff>
    </xdr:from>
    <xdr:to>
      <xdr:col>15</xdr:col>
      <xdr:colOff>261257</xdr:colOff>
      <xdr:row>28</xdr:row>
      <xdr:rowOff>35858</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361994" y="4523976"/>
          <a:ext cx="7630887" cy="675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These are installed 3” from the top of the elevator pad, and at every 2”.  Buttonholes are a convenient option as there is no need to measure for placement as the buttonholes will be preinstalled on the top of the elevator pad. Having equal spacing along the top also allows the pads to be reversible. </a:t>
          </a:r>
        </a:p>
      </xdr:txBody>
    </xdr:sp>
    <xdr:clientData/>
  </xdr:twoCellAnchor>
  <xdr:twoCellAnchor>
    <xdr:from>
      <xdr:col>2</xdr:col>
      <xdr:colOff>551329</xdr:colOff>
      <xdr:row>36</xdr:row>
      <xdr:rowOff>210029</xdr:rowOff>
    </xdr:from>
    <xdr:to>
      <xdr:col>15</xdr:col>
      <xdr:colOff>355386</xdr:colOff>
      <xdr:row>42</xdr:row>
      <xdr:rowOff>8964</xdr:rowOff>
    </xdr:to>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1358153" y="9031300"/>
          <a:ext cx="7728857" cy="1143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This SEP System stands for Secure Elevator Pad System. A 2" strip of loop (think of hook and loop) is sewn in across the top of your elevator pad. This allows you to attach the SEP attachments which has the adjoining 2” hook wherever you need them. </a:t>
          </a:r>
        </a:p>
        <a:p>
          <a:pPr marL="0" indent="0"/>
          <a:r>
            <a:rPr lang="en-US" sz="1100">
              <a:solidFill>
                <a:schemeClr val="dk1"/>
              </a:solidFill>
              <a:effectLst/>
              <a:latin typeface="+mn-lt"/>
              <a:ea typeface="+mn-ea"/>
              <a:cs typeface="+mn-cs"/>
            </a:rPr>
            <a:t> </a:t>
          </a:r>
        </a:p>
        <a:p>
          <a:pPr marL="0" indent="0"/>
          <a:r>
            <a:rPr lang="en-US" sz="1100">
              <a:solidFill>
                <a:schemeClr val="dk1"/>
              </a:solidFill>
              <a:effectLst/>
              <a:latin typeface="+mn-lt"/>
              <a:ea typeface="+mn-ea"/>
              <a:cs typeface="+mn-cs"/>
            </a:rPr>
            <a:t>Save time – there is no need to measure for gromet or hook placement. Simply order the appropriate number of SEP attachments and style for your cab, and your done. What’s really great is that you can leave the attachments on the pad for next use, or you can remove/relocate as needed, it’s an innovative user-friendly system. </a:t>
          </a:r>
        </a:p>
        <a:p>
          <a:pPr marL="0" indent="0"/>
          <a:endParaRPr lang="en-US" sz="1100">
            <a:solidFill>
              <a:schemeClr val="dk1"/>
            </a:solidFill>
            <a:effectLst/>
            <a:latin typeface="+mn-lt"/>
            <a:ea typeface="+mn-ea"/>
            <a:cs typeface="+mn-cs"/>
          </a:endParaRPr>
        </a:p>
      </xdr:txBody>
    </xdr:sp>
    <xdr:clientData/>
  </xdr:twoCellAnchor>
  <xdr:twoCellAnchor>
    <xdr:from>
      <xdr:col>9</xdr:col>
      <xdr:colOff>502024</xdr:colOff>
      <xdr:row>45</xdr:row>
      <xdr:rowOff>1</xdr:rowOff>
    </xdr:from>
    <xdr:to>
      <xdr:col>16</xdr:col>
      <xdr:colOff>44824</xdr:colOff>
      <xdr:row>47</xdr:row>
      <xdr:rowOff>179294</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5576048" y="11062448"/>
          <a:ext cx="3810000" cy="627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Button holes sewn through rugged webbing. . The bottom is a strip of hook fastened to 2" thick webbing that mates with the SEP Strip. Used over stud pins. </a:t>
          </a:r>
        </a:p>
      </xdr:txBody>
    </xdr:sp>
    <xdr:clientData/>
  </xdr:twoCellAnchor>
  <xdr:twoCellAnchor>
    <xdr:from>
      <xdr:col>9</xdr:col>
      <xdr:colOff>484095</xdr:colOff>
      <xdr:row>47</xdr:row>
      <xdr:rowOff>179295</xdr:rowOff>
    </xdr:from>
    <xdr:to>
      <xdr:col>16</xdr:col>
      <xdr:colOff>26895</xdr:colOff>
      <xdr:row>50</xdr:row>
      <xdr:rowOff>89646</xdr:rowOff>
    </xdr:to>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5558119" y="11689977"/>
          <a:ext cx="3810000" cy="61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Grommets installed through rugged webbing. The bottom is a strip of hook fastened to 2" thick webbing that mates with the SEP Strip.  Used over stud pins. </a:t>
          </a:r>
        </a:p>
      </xdr:txBody>
    </xdr:sp>
    <xdr:clientData/>
  </xdr:twoCellAnchor>
  <xdr:twoCellAnchor>
    <xdr:from>
      <xdr:col>9</xdr:col>
      <xdr:colOff>475130</xdr:colOff>
      <xdr:row>50</xdr:row>
      <xdr:rowOff>125506</xdr:rowOff>
    </xdr:from>
    <xdr:to>
      <xdr:col>16</xdr:col>
      <xdr:colOff>17930</xdr:colOff>
      <xdr:row>53</xdr:row>
      <xdr:rowOff>134469</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5549154" y="12344400"/>
          <a:ext cx="3810000" cy="61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A metal hook is installed to a 2" thick piece of webbing with a strip of hook attached to mate with the SEP Strip. Used  to hang elevator pads on panels or drop ceilings. </a:t>
          </a:r>
        </a:p>
      </xdr:txBody>
    </xdr:sp>
    <xdr:clientData/>
  </xdr:twoCellAnchor>
  <xdr:twoCellAnchor editAs="oneCell">
    <xdr:from>
      <xdr:col>8</xdr:col>
      <xdr:colOff>38100</xdr:colOff>
      <xdr:row>55</xdr:row>
      <xdr:rowOff>160020</xdr:rowOff>
    </xdr:from>
    <xdr:to>
      <xdr:col>10</xdr:col>
      <xdr:colOff>571500</xdr:colOff>
      <xdr:row>68</xdr:row>
      <xdr:rowOff>38100</xdr:rowOff>
    </xdr:to>
    <xdr:pic>
      <xdr:nvPicPr>
        <xdr:cNvPr id="71407" name="Picture 5">
          <a:extLst>
            <a:ext uri="{FF2B5EF4-FFF2-40B4-BE49-F238E27FC236}">
              <a16:creationId xmlns:a16="http://schemas.microsoft.com/office/drawing/2014/main" id="{00000000-0008-0000-0200-0000EF1601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9241" t="9923" r="3516" b="3178"/>
        <a:stretch>
          <a:fillRect/>
        </a:stretch>
      </xdr:blipFill>
      <xdr:spPr bwMode="auto">
        <a:xfrm>
          <a:off x="4503420" y="11132820"/>
          <a:ext cx="1752600" cy="2125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568037</xdr:colOff>
      <xdr:row>55</xdr:row>
      <xdr:rowOff>120617</xdr:rowOff>
    </xdr:from>
    <xdr:to>
      <xdr:col>16</xdr:col>
      <xdr:colOff>13854</xdr:colOff>
      <xdr:row>68</xdr:row>
      <xdr:rowOff>83128</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6248401" y="11148835"/>
          <a:ext cx="3103417" cy="216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Why not protect and increase the lifespan of your investment.  Elevator pads when not in use can be bulky to store. FELLFAB® elevator pad storage bag is the perfect compliment to a set of elevator pads. A set of Elevator Pads conveniently fit inside the durable vinyl bag protecting them from dirt/dust, accidental spills and reduce the storage footprint. A clearly marked silk screened label on the top of the storage bag clearly identifies its contents. Options are available to silk screen your company logo on the bag, contact FELLFAB® for more information. </a:t>
          </a:r>
        </a:p>
      </xdr:txBody>
    </xdr:sp>
    <xdr:clientData/>
  </xdr:twoCellAnchor>
  <mc:AlternateContent xmlns:mc="http://schemas.openxmlformats.org/markup-compatibility/2006">
    <mc:Choice xmlns:a14="http://schemas.microsoft.com/office/drawing/2010/main" Requires="a14">
      <xdr:twoCellAnchor editAs="oneCell">
        <xdr:from>
          <xdr:col>1</xdr:col>
          <xdr:colOff>45720</xdr:colOff>
          <xdr:row>70</xdr:row>
          <xdr:rowOff>144780</xdr:rowOff>
        </xdr:from>
        <xdr:to>
          <xdr:col>5</xdr:col>
          <xdr:colOff>175260</xdr:colOff>
          <xdr:row>76</xdr:row>
          <xdr:rowOff>121920</xdr:rowOff>
        </xdr:to>
        <xdr:sp macro="" textlink="">
          <xdr:nvSpPr>
            <xdr:cNvPr id="51408" name="Object 208" hidden="1">
              <a:extLst>
                <a:ext uri="{63B3BB69-23CF-44E3-9099-C40C66FF867C}">
                  <a14:compatExt spid="_x0000_s51408"/>
                </a:ext>
                <a:ext uri="{FF2B5EF4-FFF2-40B4-BE49-F238E27FC236}">
                  <a16:creationId xmlns:a16="http://schemas.microsoft.com/office/drawing/2014/main" id="{00000000-0008-0000-0200-0000D0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457199</xdr:colOff>
      <xdr:row>70</xdr:row>
      <xdr:rowOff>134472</xdr:rowOff>
    </xdr:from>
    <xdr:to>
      <xdr:col>15</xdr:col>
      <xdr:colOff>277090</xdr:colOff>
      <xdr:row>75</xdr:row>
      <xdr:rowOff>89648</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092823" y="14146307"/>
          <a:ext cx="5915891" cy="80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FELLFAB® offers its customers an option to put an embroidered company logo on their elevator pads. Embroidery is done inhouse with our sophisticated embroidery machines to ensure an accurate reproduction of your company logo. </a:t>
          </a:r>
        </a:p>
      </xdr:txBody>
    </xdr:sp>
    <xdr:clientData/>
  </xdr:twoCellAnchor>
  <xdr:twoCellAnchor editAs="oneCell">
    <xdr:from>
      <xdr:col>1</xdr:col>
      <xdr:colOff>45720</xdr:colOff>
      <xdr:row>79</xdr:row>
      <xdr:rowOff>106680</xdr:rowOff>
    </xdr:from>
    <xdr:to>
      <xdr:col>2</xdr:col>
      <xdr:colOff>571500</xdr:colOff>
      <xdr:row>85</xdr:row>
      <xdr:rowOff>45720</xdr:rowOff>
    </xdr:to>
    <xdr:pic>
      <xdr:nvPicPr>
        <xdr:cNvPr id="71410" name="Picture 25" descr="Image result for ELEVATOR PAD PINS&quot;">
          <a:extLst>
            <a:ext uri="{FF2B5EF4-FFF2-40B4-BE49-F238E27FC236}">
              <a16:creationId xmlns:a16="http://schemas.microsoft.com/office/drawing/2014/main" id="{00000000-0008-0000-0200-0000F21601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43840" y="15278100"/>
          <a:ext cx="11353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430306</xdr:colOff>
      <xdr:row>80</xdr:row>
      <xdr:rowOff>53789</xdr:rowOff>
    </xdr:from>
    <xdr:to>
      <xdr:col>15</xdr:col>
      <xdr:colOff>250197</xdr:colOff>
      <xdr:row>85</xdr:row>
      <xdr:rowOff>8965</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3065930" y="17149483"/>
          <a:ext cx="5915891" cy="80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FELLFAB® offers elevator hanging studs. These studs are not installed by FELLFAB®, rather they will need to be installed by your maintenance team. Studs are permanently installed directly on the elevator walls. </a:t>
          </a:r>
        </a:p>
      </xdr:txBody>
    </xdr:sp>
    <xdr:clientData/>
  </xdr:twoCellAnchor>
  <xdr:twoCellAnchor>
    <xdr:from>
      <xdr:col>13</xdr:col>
      <xdr:colOff>492163</xdr:colOff>
      <xdr:row>7</xdr:row>
      <xdr:rowOff>125505</xdr:rowOff>
    </xdr:from>
    <xdr:to>
      <xdr:col>15</xdr:col>
      <xdr:colOff>581811</xdr:colOff>
      <xdr:row>9</xdr:row>
      <xdr:rowOff>64098</xdr:rowOff>
    </xdr:to>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00000000-0008-0000-0200-000003000000}"/>
            </a:ext>
          </a:extLst>
        </xdr:cNvPr>
        <xdr:cNvSpPr/>
      </xdr:nvSpPr>
      <xdr:spPr>
        <a:xfrm>
          <a:off x="8005483" y="1298985"/>
          <a:ext cx="1308848" cy="296733"/>
        </a:xfrm>
        <a:prstGeom prst="roundRect">
          <a:avLst/>
        </a:prstGeom>
        <a:solidFill>
          <a:srgbClr val="0197C9"/>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US" sz="1000"/>
            <a:t>Back</a:t>
          </a:r>
          <a:r>
            <a:rPr lang="en-US" sz="1050"/>
            <a:t> to Order Form</a:t>
          </a:r>
        </a:p>
      </xdr:txBody>
    </xdr:sp>
    <xdr:clientData/>
  </xdr:twoCellAnchor>
  <xdr:twoCellAnchor>
    <xdr:from>
      <xdr:col>8</xdr:col>
      <xdr:colOff>409688</xdr:colOff>
      <xdr:row>87</xdr:row>
      <xdr:rowOff>233081</xdr:rowOff>
    </xdr:from>
    <xdr:to>
      <xdr:col>10</xdr:col>
      <xdr:colOff>499336</xdr:colOff>
      <xdr:row>89</xdr:row>
      <xdr:rowOff>89647</xdr:rowOff>
    </xdr:to>
    <xdr:sp macro="" textlink="">
      <xdr:nvSpPr>
        <xdr:cNvPr id="23" name="Rectangle: Rounded Corners 22">
          <a:hlinkClick xmlns:r="http://schemas.openxmlformats.org/officeDocument/2006/relationships" r:id="rId7"/>
          <a:extLst>
            <a:ext uri="{FF2B5EF4-FFF2-40B4-BE49-F238E27FC236}">
              <a16:creationId xmlns:a16="http://schemas.microsoft.com/office/drawing/2014/main" id="{00000000-0008-0000-0200-000017000000}"/>
            </a:ext>
          </a:extLst>
        </xdr:cNvPr>
        <xdr:cNvSpPr/>
      </xdr:nvSpPr>
      <xdr:spPr>
        <a:xfrm>
          <a:off x="4875008" y="16798961"/>
          <a:ext cx="1308848" cy="298526"/>
        </a:xfrm>
        <a:prstGeom prst="roundRect">
          <a:avLst/>
        </a:prstGeom>
        <a:solidFill>
          <a:srgbClr val="0197C9"/>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US" sz="1000"/>
            <a:t>Back</a:t>
          </a:r>
          <a:r>
            <a:rPr lang="en-US" sz="1050"/>
            <a:t> to Order Form</a:t>
          </a:r>
        </a:p>
      </xdr:txBody>
    </xdr:sp>
    <xdr:clientData/>
  </xdr:twoCellAnchor>
  <xdr:twoCellAnchor editAs="oneCell">
    <xdr:from>
      <xdr:col>1</xdr:col>
      <xdr:colOff>68580</xdr:colOff>
      <xdr:row>62</xdr:row>
      <xdr:rowOff>144780</xdr:rowOff>
    </xdr:from>
    <xdr:to>
      <xdr:col>3</xdr:col>
      <xdr:colOff>53340</xdr:colOff>
      <xdr:row>68</xdr:row>
      <xdr:rowOff>91440</xdr:rowOff>
    </xdr:to>
    <xdr:pic>
      <xdr:nvPicPr>
        <xdr:cNvPr id="71414" name="imi" descr="EPE30 Closed Cell Expanded Polyethylene Foam Sheet - Closed Cell (PE &amp; EVA)  - Foam Sheets - FOAM &amp; FILLINGS - Products">
          <a:extLst>
            <a:ext uri="{FF2B5EF4-FFF2-40B4-BE49-F238E27FC236}">
              <a16:creationId xmlns:a16="http://schemas.microsoft.com/office/drawing/2014/main" id="{00000000-0008-0000-0200-0000F61601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7412"/>
        <a:stretch>
          <a:fillRect/>
        </a:stretch>
      </xdr:blipFill>
      <xdr:spPr bwMode="auto">
        <a:xfrm>
          <a:off x="266700" y="12298680"/>
          <a:ext cx="12039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60960</xdr:colOff>
          <xdr:row>56</xdr:row>
          <xdr:rowOff>106680</xdr:rowOff>
        </xdr:from>
        <xdr:to>
          <xdr:col>3</xdr:col>
          <xdr:colOff>99060</xdr:colOff>
          <xdr:row>62</xdr:row>
          <xdr:rowOff>22860</xdr:rowOff>
        </xdr:to>
        <xdr:sp macro="" textlink="">
          <xdr:nvSpPr>
            <xdr:cNvPr id="70661" name="Object 1029" hidden="1">
              <a:extLst>
                <a:ext uri="{63B3BB69-23CF-44E3-9099-C40C66FF867C}">
                  <a14:compatExt spid="_x0000_s70661"/>
                </a:ext>
                <a:ext uri="{FF2B5EF4-FFF2-40B4-BE49-F238E27FC236}">
                  <a16:creationId xmlns:a16="http://schemas.microsoft.com/office/drawing/2014/main" id="{00000000-0008-0000-0200-000005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320041</xdr:colOff>
      <xdr:row>56</xdr:row>
      <xdr:rowOff>168415</xdr:rowOff>
    </xdr:from>
    <xdr:to>
      <xdr:col>7</xdr:col>
      <xdr:colOff>495300</xdr:colOff>
      <xdr:row>62</xdr:row>
      <xdr:rowOff>7620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1737361" y="11308855"/>
          <a:ext cx="2613659" cy="852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a:t>A synthetic material made from a unique process that turns</a:t>
          </a:r>
          <a:r>
            <a:rPr lang="en-US" baseline="0"/>
            <a:t> </a:t>
          </a:r>
          <a:r>
            <a:rPr lang="en-US"/>
            <a:t>polyester </a:t>
          </a:r>
          <a:r>
            <a:rPr lang="en-US" b="0"/>
            <a:t>fibers</a:t>
          </a:r>
          <a:r>
            <a:rPr lang="en-US"/>
            <a:t> into expanded clusters.  These clusters</a:t>
          </a:r>
          <a:r>
            <a:rPr lang="en-US" baseline="0"/>
            <a:t> create a protective insulative layer. </a:t>
          </a:r>
          <a:endParaRPr lang="en-US" sz="1100">
            <a:solidFill>
              <a:schemeClr val="dk1"/>
            </a:solidFill>
            <a:effectLst/>
            <a:latin typeface="+mn-lt"/>
            <a:ea typeface="+mn-ea"/>
            <a:cs typeface="+mn-cs"/>
          </a:endParaRPr>
        </a:p>
      </xdr:txBody>
    </xdr:sp>
    <xdr:clientData/>
  </xdr:twoCellAnchor>
  <xdr:twoCellAnchor>
    <xdr:from>
      <xdr:col>3</xdr:col>
      <xdr:colOff>289561</xdr:colOff>
      <xdr:row>64</xdr:row>
      <xdr:rowOff>16015</xdr:rowOff>
    </xdr:from>
    <xdr:to>
      <xdr:col>7</xdr:col>
      <xdr:colOff>464820</xdr:colOff>
      <xdr:row>68</xdr:row>
      <xdr:rowOff>152400</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1706881" y="12520435"/>
          <a:ext cx="2613659" cy="852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a:t>Closed cell foam is a cell totally enclosed by its walls and hence not interconnecting with other cells. </a:t>
          </a:r>
          <a:r>
            <a:rPr lang="en-US" baseline="0"/>
            <a:t>This foam creates a dense protective layer. </a:t>
          </a:r>
          <a:endParaRPr lang="en-US" sz="1100">
            <a:solidFill>
              <a:schemeClr val="dk1"/>
            </a:solidFill>
            <a:effectLst/>
            <a:latin typeface="+mn-lt"/>
            <a:ea typeface="+mn-ea"/>
            <a:cs typeface="+mn-cs"/>
          </a:endParaRPr>
        </a:p>
      </xdr:txBody>
    </xdr:sp>
    <xdr:clientData/>
  </xdr:twoCellAnchor>
  <xdr:twoCellAnchor>
    <xdr:from>
      <xdr:col>7</xdr:col>
      <xdr:colOff>525780</xdr:colOff>
      <xdr:row>56</xdr:row>
      <xdr:rowOff>7620</xdr:rowOff>
    </xdr:from>
    <xdr:to>
      <xdr:col>7</xdr:col>
      <xdr:colOff>541020</xdr:colOff>
      <xdr:row>67</xdr:row>
      <xdr:rowOff>99060</xdr:rowOff>
    </xdr:to>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4381500" y="11148060"/>
          <a:ext cx="15240" cy="199644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68580</xdr:colOff>
          <xdr:row>56</xdr:row>
          <xdr:rowOff>45720</xdr:rowOff>
        </xdr:from>
        <xdr:to>
          <xdr:col>3</xdr:col>
          <xdr:colOff>106680</xdr:colOff>
          <xdr:row>61</xdr:row>
          <xdr:rowOff>144780</xdr:rowOff>
        </xdr:to>
        <xdr:sp macro="" textlink="">
          <xdr:nvSpPr>
            <xdr:cNvPr id="70664" name="Object 1032" hidden="1">
              <a:extLst>
                <a:ext uri="{63B3BB69-23CF-44E3-9099-C40C66FF867C}">
                  <a14:compatExt spid="_x0000_s70664"/>
                </a:ext>
                <a:ext uri="{FF2B5EF4-FFF2-40B4-BE49-F238E27FC236}">
                  <a16:creationId xmlns:a16="http://schemas.microsoft.com/office/drawing/2014/main" id="{00000000-0008-0000-0200-000008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70</xdr:row>
          <xdr:rowOff>121920</xdr:rowOff>
        </xdr:from>
        <xdr:to>
          <xdr:col>5</xdr:col>
          <xdr:colOff>160020</xdr:colOff>
          <xdr:row>76</xdr:row>
          <xdr:rowOff>114300</xdr:rowOff>
        </xdr:to>
        <xdr:sp macro="" textlink="">
          <xdr:nvSpPr>
            <xdr:cNvPr id="70665" name="Object 1033" hidden="1">
              <a:extLst>
                <a:ext uri="{63B3BB69-23CF-44E3-9099-C40C66FF867C}">
                  <a14:compatExt spid="_x0000_s70665"/>
                </a:ext>
                <a:ext uri="{FF2B5EF4-FFF2-40B4-BE49-F238E27FC236}">
                  <a16:creationId xmlns:a16="http://schemas.microsoft.com/office/drawing/2014/main" id="{00000000-0008-0000-0200-0000091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56</xdr:row>
          <xdr:rowOff>45720</xdr:rowOff>
        </xdr:from>
        <xdr:to>
          <xdr:col>3</xdr:col>
          <xdr:colOff>114300</xdr:colOff>
          <xdr:row>61</xdr:row>
          <xdr:rowOff>144780</xdr:rowOff>
        </xdr:to>
        <xdr:sp macro="" textlink="">
          <xdr:nvSpPr>
            <xdr:cNvPr id="70666" name="Object 1034" hidden="1">
              <a:extLst>
                <a:ext uri="{63B3BB69-23CF-44E3-9099-C40C66FF867C}">
                  <a14:compatExt spid="_x0000_s70666"/>
                </a:ext>
                <a:ext uri="{FF2B5EF4-FFF2-40B4-BE49-F238E27FC236}">
                  <a16:creationId xmlns:a16="http://schemas.microsoft.com/office/drawing/2014/main" id="{00000000-0008-0000-0200-00000A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71</xdr:row>
          <xdr:rowOff>0</xdr:rowOff>
        </xdr:from>
        <xdr:to>
          <xdr:col>5</xdr:col>
          <xdr:colOff>175260</xdr:colOff>
          <xdr:row>76</xdr:row>
          <xdr:rowOff>152400</xdr:rowOff>
        </xdr:to>
        <xdr:sp macro="" textlink="">
          <xdr:nvSpPr>
            <xdr:cNvPr id="70667" name="Object 1035" hidden="1">
              <a:extLst>
                <a:ext uri="{63B3BB69-23CF-44E3-9099-C40C66FF867C}">
                  <a14:compatExt spid="_x0000_s70667"/>
                </a:ext>
                <a:ext uri="{FF2B5EF4-FFF2-40B4-BE49-F238E27FC236}">
                  <a16:creationId xmlns:a16="http://schemas.microsoft.com/office/drawing/2014/main" id="{00000000-0008-0000-0200-00000B1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19</xdr:col>
      <xdr:colOff>0</xdr:colOff>
      <xdr:row>17</xdr:row>
      <xdr:rowOff>0</xdr:rowOff>
    </xdr:from>
    <xdr:to>
      <xdr:col>27</xdr:col>
      <xdr:colOff>304152</xdr:colOff>
      <xdr:row>52</xdr:row>
      <xdr:rowOff>193355</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9"/>
        <a:stretch>
          <a:fillRect/>
        </a:stretch>
      </xdr:blipFill>
      <xdr:spPr>
        <a:xfrm>
          <a:off x="10744200" y="2910840"/>
          <a:ext cx="5180952" cy="76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xdr:colOff>
      <xdr:row>1</xdr:row>
      <xdr:rowOff>0</xdr:rowOff>
    </xdr:from>
    <xdr:to>
      <xdr:col>13</xdr:col>
      <xdr:colOff>548640</xdr:colOff>
      <xdr:row>4</xdr:row>
      <xdr:rowOff>15240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20980" y="106680"/>
          <a:ext cx="784098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ELEVATOR</a:t>
          </a:r>
          <a:r>
            <a:rPr lang="en-US" sz="2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PAD </a:t>
          </a:r>
          <a:r>
            <a:rPr lang="en-US" sz="2400" b="0" baseline="0">
              <a:solidFill>
                <a:schemeClr val="bg1"/>
              </a:solidFill>
            </a:rPr>
            <a:t>|      </a:t>
          </a:r>
          <a:r>
            <a:rPr lang="en-US" sz="20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latin typeface="Century Gothic" panose="020B0502020202020204" pitchFamily="34" charset="0"/>
            </a:rPr>
            <a:t>PRICE QUOTATION FORM</a:t>
          </a:r>
          <a:endParaRPr lang="en-US" sz="2000" b="0">
            <a:solidFill>
              <a:schemeClr val="bg1"/>
            </a:solidFill>
            <a:latin typeface="Century Gothic" panose="020B0502020202020204" pitchFamily="34" charset="0"/>
          </a:endParaRPr>
        </a:p>
      </xdr:txBody>
    </xdr:sp>
    <xdr:clientData/>
  </xdr:twoCellAnchor>
  <xdr:twoCellAnchor>
    <xdr:from>
      <xdr:col>13</xdr:col>
      <xdr:colOff>396240</xdr:colOff>
      <xdr:row>1</xdr:row>
      <xdr:rowOff>0</xdr:rowOff>
    </xdr:from>
    <xdr:to>
      <xdr:col>17</xdr:col>
      <xdr:colOff>0</xdr:colOff>
      <xdr:row>4</xdr:row>
      <xdr:rowOff>106680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7909560" y="106680"/>
          <a:ext cx="20421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mc:AlternateContent xmlns:mc="http://schemas.openxmlformats.org/markup-compatibility/2006">
    <mc:Choice xmlns:a14="http://schemas.microsoft.com/office/drawing/2010/main" Requires="a14">
      <xdr:twoCellAnchor editAs="oneCell">
        <xdr:from>
          <xdr:col>1</xdr:col>
          <xdr:colOff>15240</xdr:colOff>
          <xdr:row>4</xdr:row>
          <xdr:rowOff>144780</xdr:rowOff>
        </xdr:from>
        <xdr:to>
          <xdr:col>16</xdr:col>
          <xdr:colOff>601980</xdr:colOff>
          <xdr:row>14</xdr:row>
          <xdr:rowOff>134806</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a:extLst>
                <a:ext uri="{84589F7E-364E-4C9E-8A38-B11213B215E9}">
                  <a14:cameraTool cellRange="'EP Form'!$B$6:$Q$15" spid="_x0000_s36387"/>
                </a:ext>
              </a:extLst>
            </xdr:cNvPicPr>
          </xdr:nvPicPr>
          <xdr:blipFill>
            <a:blip xmlns:r="http://schemas.openxmlformats.org/officeDocument/2006/relationships" r:embed="rId1"/>
            <a:srcRect/>
            <a:stretch>
              <a:fillRect/>
            </a:stretch>
          </xdr:blipFill>
          <xdr:spPr bwMode="auto">
            <a:xfrm>
              <a:off x="144780" y="815340"/>
              <a:ext cx="9730740" cy="16664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6</xdr:col>
      <xdr:colOff>160020</xdr:colOff>
      <xdr:row>28</xdr:row>
      <xdr:rowOff>83820</xdr:rowOff>
    </xdr:from>
    <xdr:to>
      <xdr:col>6</xdr:col>
      <xdr:colOff>160020</xdr:colOff>
      <xdr:row>33</xdr:row>
      <xdr:rowOff>38100</xdr:rowOff>
    </xdr:to>
    <xdr:cxnSp macro="">
      <xdr:nvCxnSpPr>
        <xdr:cNvPr id="31" name="Straight Connector 30">
          <a:extLst>
            <a:ext uri="{FF2B5EF4-FFF2-40B4-BE49-F238E27FC236}">
              <a16:creationId xmlns:a16="http://schemas.microsoft.com/office/drawing/2014/main" id="{00000000-0008-0000-0100-00001F000000}"/>
            </a:ext>
          </a:extLst>
        </xdr:cNvPr>
        <xdr:cNvCxnSpPr/>
      </xdr:nvCxnSpPr>
      <xdr:spPr>
        <a:xfrm>
          <a:off x="3337560" y="6957060"/>
          <a:ext cx="0" cy="82296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53340</xdr:colOff>
          <xdr:row>23</xdr:row>
          <xdr:rowOff>38100</xdr:rowOff>
        </xdr:from>
        <xdr:to>
          <xdr:col>5</xdr:col>
          <xdr:colOff>320040</xdr:colOff>
          <xdr:row>27</xdr:row>
          <xdr:rowOff>106680</xdr:rowOff>
        </xdr:to>
        <xdr:pic>
          <xdr:nvPicPr>
            <xdr:cNvPr id="34" name="Picture 33">
              <a:extLst>
                <a:ext uri="{FF2B5EF4-FFF2-40B4-BE49-F238E27FC236}">
                  <a16:creationId xmlns:a16="http://schemas.microsoft.com/office/drawing/2014/main" id="{00000000-0008-0000-0100-000022000000}"/>
                </a:ext>
              </a:extLst>
            </xdr:cNvPr>
            <xdr:cNvPicPr>
              <a:picLocks noChangeAspect="1" noChangeArrowheads="1"/>
              <a:extLst>
                <a:ext uri="{84589F7E-364E-4C9E-8A38-B11213B215E9}">
                  <a14:cameraTool cellRange="'EP Form'!$B$20:$E$24" spid="_x0000_s36388"/>
                </a:ext>
              </a:extLst>
            </xdr:cNvPicPr>
          </xdr:nvPicPr>
          <xdr:blipFill>
            <a:blip xmlns:r="http://schemas.openxmlformats.org/officeDocument/2006/relationships" r:embed="rId2"/>
            <a:srcRect/>
            <a:stretch>
              <a:fillRect/>
            </a:stretch>
          </xdr:blipFill>
          <xdr:spPr bwMode="auto">
            <a:xfrm>
              <a:off x="182880" y="4914900"/>
              <a:ext cx="2705100" cy="7924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35995</xdr:colOff>
          <xdr:row>28</xdr:row>
          <xdr:rowOff>91440</xdr:rowOff>
        </xdr:from>
        <xdr:to>
          <xdr:col>6</xdr:col>
          <xdr:colOff>160020</xdr:colOff>
          <xdr:row>33</xdr:row>
          <xdr:rowOff>53340</xdr:rowOff>
        </xdr:to>
        <xdr:pic>
          <xdr:nvPicPr>
            <xdr:cNvPr id="35" name="Picture 34">
              <a:extLst>
                <a:ext uri="{FF2B5EF4-FFF2-40B4-BE49-F238E27FC236}">
                  <a16:creationId xmlns:a16="http://schemas.microsoft.com/office/drawing/2014/main" id="{00000000-0008-0000-0100-000023000000}"/>
                </a:ext>
              </a:extLst>
            </xdr:cNvPr>
            <xdr:cNvPicPr>
              <a:picLocks noChangeAspect="1" noChangeArrowheads="1"/>
              <a:extLst>
                <a:ext uri="{84589F7E-364E-4C9E-8A38-B11213B215E9}">
                  <a14:cameraTool cellRange="'EP Form'!$F$20:$J$24" spid="_x0000_s36389"/>
                </a:ext>
              </a:extLst>
            </xdr:cNvPicPr>
          </xdr:nvPicPr>
          <xdr:blipFill>
            <a:blip xmlns:r="http://schemas.openxmlformats.org/officeDocument/2006/relationships" r:embed="rId3"/>
            <a:srcRect/>
            <a:stretch>
              <a:fillRect/>
            </a:stretch>
          </xdr:blipFill>
          <xdr:spPr bwMode="auto">
            <a:xfrm>
              <a:off x="165535" y="5867400"/>
              <a:ext cx="3172025"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22</xdr:row>
          <xdr:rowOff>152400</xdr:rowOff>
        </xdr:from>
        <xdr:to>
          <xdr:col>13</xdr:col>
          <xdr:colOff>533400</xdr:colOff>
          <xdr:row>33</xdr:row>
          <xdr:rowOff>15240</xdr:rowOff>
        </xdr:to>
        <xdr:pic>
          <xdr:nvPicPr>
            <xdr:cNvPr id="36" name="Picture 35">
              <a:extLst>
                <a:ext uri="{FF2B5EF4-FFF2-40B4-BE49-F238E27FC236}">
                  <a16:creationId xmlns:a16="http://schemas.microsoft.com/office/drawing/2014/main" id="{00000000-0008-0000-0100-000024000000}"/>
                </a:ext>
              </a:extLst>
            </xdr:cNvPr>
            <xdr:cNvPicPr>
              <a:picLocks noChangeAspect="1" noChangeArrowheads="1"/>
              <a:extLst>
                <a:ext uri="{84589F7E-364E-4C9E-8A38-B11213B215E9}">
                  <a14:cameraTool cellRange="'EP Form'!$B$30:$E$38" spid="_x0000_s36390"/>
                </a:ext>
              </a:extLst>
            </xdr:cNvPicPr>
          </xdr:nvPicPr>
          <xdr:blipFill>
            <a:blip xmlns:r="http://schemas.openxmlformats.org/officeDocument/2006/relationships" r:embed="rId4"/>
            <a:srcRect/>
            <a:stretch>
              <a:fillRect/>
            </a:stretch>
          </xdr:blipFill>
          <xdr:spPr bwMode="auto">
            <a:xfrm>
              <a:off x="5273040" y="4861560"/>
              <a:ext cx="2705100" cy="179832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22860</xdr:colOff>
      <xdr:row>1</xdr:row>
      <xdr:rowOff>0</xdr:rowOff>
    </xdr:from>
    <xdr:to>
      <xdr:col>13</xdr:col>
      <xdr:colOff>548640</xdr:colOff>
      <xdr:row>4</xdr:row>
      <xdr:rowOff>15240</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220980" y="106680"/>
          <a:ext cx="784098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13</xdr:col>
      <xdr:colOff>396240</xdr:colOff>
      <xdr:row>1</xdr:row>
      <xdr:rowOff>0</xdr:rowOff>
    </xdr:from>
    <xdr:to>
      <xdr:col>17</xdr:col>
      <xdr:colOff>0</xdr:colOff>
      <xdr:row>4</xdr:row>
      <xdr:rowOff>106680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7909560" y="106680"/>
          <a:ext cx="20421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editAs="oneCell">
    <xdr:from>
      <xdr:col>28</xdr:col>
      <xdr:colOff>0</xdr:colOff>
      <xdr:row>25</xdr:row>
      <xdr:rowOff>0</xdr:rowOff>
    </xdr:from>
    <xdr:to>
      <xdr:col>28</xdr:col>
      <xdr:colOff>304800</xdr:colOff>
      <xdr:row>26</xdr:row>
      <xdr:rowOff>137160</xdr:rowOff>
    </xdr:to>
    <xdr:sp macro="" textlink="">
      <xdr:nvSpPr>
        <xdr:cNvPr id="28" name="AutoShape 947">
          <a:extLst>
            <a:ext uri="{FF2B5EF4-FFF2-40B4-BE49-F238E27FC236}">
              <a16:creationId xmlns:a16="http://schemas.microsoft.com/office/drawing/2014/main" id="{00000000-0008-0000-0400-00001C000000}"/>
            </a:ext>
          </a:extLst>
        </xdr:cNvPr>
        <xdr:cNvSpPr>
          <a:spLocks noChangeAspect="1" noChangeArrowheads="1"/>
        </xdr:cNvSpPr>
      </xdr:nvSpPr>
      <xdr:spPr bwMode="auto">
        <a:xfrm>
          <a:off x="10134600" y="9121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68580</xdr:colOff>
      <xdr:row>2</xdr:row>
      <xdr:rowOff>0</xdr:rowOff>
    </xdr:from>
    <xdr:to>
      <xdr:col>12</xdr:col>
      <xdr:colOff>22132</xdr:colOff>
      <xdr:row>39</xdr:row>
      <xdr:rowOff>45720</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266700" y="274320"/>
          <a:ext cx="6659152" cy="6416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xdr:colOff>
      <xdr:row>64</xdr:row>
      <xdr:rowOff>68580</xdr:rowOff>
    </xdr:from>
    <xdr:to>
      <xdr:col>4</xdr:col>
      <xdr:colOff>598714</xdr:colOff>
      <xdr:row>71</xdr:row>
      <xdr:rowOff>159669</xdr:rowOff>
    </xdr:to>
    <xdr:pic>
      <xdr:nvPicPr>
        <xdr:cNvPr id="2" name="Picture 8">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5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61</xdr:row>
      <xdr:rowOff>76200</xdr:rowOff>
    </xdr:to>
    <xdr:sp macro="" textlink="">
      <xdr:nvSpPr>
        <xdr:cNvPr id="6" name="Rectangle 5">
          <a:extLst>
            <a:ext uri="{FF2B5EF4-FFF2-40B4-BE49-F238E27FC236}">
              <a16:creationId xmlns:a16="http://schemas.microsoft.com/office/drawing/2014/main" id="{00000000-0008-0000-05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293914</xdr:colOff>
      <xdr:row>39</xdr:row>
      <xdr:rowOff>76200</xdr:rowOff>
    </xdr:to>
    <xdr:cxnSp macro="">
      <xdr:nvCxnSpPr>
        <xdr:cNvPr id="7" name="Straight Arrow Connector 6">
          <a:extLst>
            <a:ext uri="{FF2B5EF4-FFF2-40B4-BE49-F238E27FC236}">
              <a16:creationId xmlns:a16="http://schemas.microsoft.com/office/drawing/2014/main" id="{00000000-0008-0000-0500-000007000000}"/>
            </a:ext>
          </a:extLst>
        </xdr:cNvPr>
        <xdr:cNvCxnSpPr/>
      </xdr:nvCxnSpPr>
      <xdr:spPr>
        <a:xfrm flipH="1" flipV="1">
          <a:off x="481148" y="6035040"/>
          <a:ext cx="10886" cy="1981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206828</xdr:rowOff>
    </xdr:from>
    <xdr:to>
      <xdr:col>1</xdr:col>
      <xdr:colOff>283028</xdr:colOff>
      <xdr:row>61</xdr:row>
      <xdr:rowOff>21771</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481148" y="8687888"/>
          <a:ext cx="0" cy="354112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26</xdr:row>
      <xdr:rowOff>21849</xdr:rowOff>
    </xdr:from>
    <xdr:to>
      <xdr:col>8</xdr:col>
      <xdr:colOff>119743</xdr:colOff>
      <xdr:row>26</xdr:row>
      <xdr:rowOff>30868</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flipV="1">
          <a:off x="3842657" y="5334078"/>
          <a:ext cx="1262743" cy="9019"/>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381004</xdr:colOff>
      <xdr:row>26</xdr:row>
      <xdr:rowOff>44591</xdr:rowOff>
    </xdr:from>
    <xdr:to>
      <xdr:col>3</xdr:col>
      <xdr:colOff>587829</xdr:colOff>
      <xdr:row>26</xdr:row>
      <xdr:rowOff>54430</xdr:rowOff>
    </xdr:to>
    <xdr:cxnSp macro="">
      <xdr:nvCxnSpPr>
        <xdr:cNvPr id="10" name="Straight Arrow Connector 9">
          <a:extLst>
            <a:ext uri="{FF2B5EF4-FFF2-40B4-BE49-F238E27FC236}">
              <a16:creationId xmlns:a16="http://schemas.microsoft.com/office/drawing/2014/main" id="{00000000-0008-0000-0500-00000A000000}"/>
            </a:ext>
          </a:extLst>
        </xdr:cNvPr>
        <xdr:cNvCxnSpPr/>
      </xdr:nvCxnSpPr>
      <xdr:spPr>
        <a:xfrm flipH="1">
          <a:off x="1709061" y="5356820"/>
          <a:ext cx="816425" cy="9839"/>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594363</xdr:colOff>
      <xdr:row>30</xdr:row>
      <xdr:rowOff>53340</xdr:rowOff>
    </xdr:from>
    <xdr:to>
      <xdr:col>11</xdr:col>
      <xdr:colOff>174172</xdr:colOff>
      <xdr:row>35</xdr:row>
      <xdr:rowOff>76200</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6374677" y="6062254"/>
          <a:ext cx="940524"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25</xdr:row>
      <xdr:rowOff>152400</xdr:rowOff>
    </xdr:from>
    <xdr:to>
      <xdr:col>12</xdr:col>
      <xdr:colOff>468085</xdr:colOff>
      <xdr:row>42</xdr:row>
      <xdr:rowOff>76200</xdr:rowOff>
    </xdr:to>
    <xdr:sp macro="" textlink="">
      <xdr:nvSpPr>
        <xdr:cNvPr id="12" name="Rectangle 11">
          <a:extLst>
            <a:ext uri="{FF2B5EF4-FFF2-40B4-BE49-F238E27FC236}">
              <a16:creationId xmlns:a16="http://schemas.microsoft.com/office/drawing/2014/main" id="{00000000-0008-0000-0500-00000C000000}"/>
            </a:ext>
          </a:extLst>
        </xdr:cNvPr>
        <xdr:cNvSpPr/>
      </xdr:nvSpPr>
      <xdr:spPr>
        <a:xfrm>
          <a:off x="5799364" y="5290457"/>
          <a:ext cx="2495550"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5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228601</xdr:rowOff>
    </xdr:from>
    <xdr:to>
      <xdr:col>11</xdr:col>
      <xdr:colOff>152400</xdr:colOff>
      <xdr:row>36</xdr:row>
      <xdr:rowOff>228601</xdr:rowOff>
    </xdr:to>
    <xdr:cxnSp macro="">
      <xdr:nvCxnSpPr>
        <xdr:cNvPr id="14" name="Straight Arrow Connector 13">
          <a:extLst>
            <a:ext uri="{FF2B5EF4-FFF2-40B4-BE49-F238E27FC236}">
              <a16:creationId xmlns:a16="http://schemas.microsoft.com/office/drawing/2014/main" id="{00000000-0008-0000-0500-00000E000000}"/>
            </a:ext>
          </a:extLst>
        </xdr:cNvPr>
        <xdr:cNvCxnSpPr/>
      </xdr:nvCxnSpPr>
      <xdr:spPr>
        <a:xfrm>
          <a:off x="5823857" y="7304315"/>
          <a:ext cx="1469572"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21771</xdr:colOff>
      <xdr:row>25</xdr:row>
      <xdr:rowOff>163285</xdr:rowOff>
    </xdr:from>
    <xdr:to>
      <xdr:col>12</xdr:col>
      <xdr:colOff>21772</xdr:colOff>
      <xdr:row>30</xdr:row>
      <xdr:rowOff>43543</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7848600" y="53013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272146</xdr:colOff>
      <xdr:row>26</xdr:row>
      <xdr:rowOff>10884</xdr:rowOff>
    </xdr:from>
    <xdr:to>
      <xdr:col>12</xdr:col>
      <xdr:colOff>272147</xdr:colOff>
      <xdr:row>35</xdr:row>
      <xdr:rowOff>130628</xdr:rowOff>
    </xdr:to>
    <xdr:cxnSp macro="">
      <xdr:nvCxnSpPr>
        <xdr:cNvPr id="16" name="Straight Arrow Connector 15">
          <a:extLst>
            <a:ext uri="{FF2B5EF4-FFF2-40B4-BE49-F238E27FC236}">
              <a16:creationId xmlns:a16="http://schemas.microsoft.com/office/drawing/2014/main" id="{00000000-0008-0000-0500-000010000000}"/>
            </a:ext>
          </a:extLst>
        </xdr:cNvPr>
        <xdr:cNvCxnSpPr/>
      </xdr:nvCxnSpPr>
      <xdr:spPr>
        <a:xfrm flipH="1">
          <a:off x="8022775" y="5323113"/>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14</xdr:col>
      <xdr:colOff>563882</xdr:colOff>
      <xdr:row>30</xdr:row>
      <xdr:rowOff>53340</xdr:rowOff>
    </xdr:from>
    <xdr:to>
      <xdr:col>16</xdr:col>
      <xdr:colOff>97972</xdr:colOff>
      <xdr:row>35</xdr:row>
      <xdr:rowOff>76200</xdr:rowOff>
    </xdr:to>
    <xdr:sp macro="" textlink="">
      <xdr:nvSpPr>
        <xdr:cNvPr id="21" name="Rectangle 20">
          <a:extLst>
            <a:ext uri="{FF2B5EF4-FFF2-40B4-BE49-F238E27FC236}">
              <a16:creationId xmlns:a16="http://schemas.microsoft.com/office/drawing/2014/main" id="{00000000-0008-0000-0500-000015000000}"/>
            </a:ext>
          </a:extLst>
        </xdr:cNvPr>
        <xdr:cNvSpPr/>
      </xdr:nvSpPr>
      <xdr:spPr>
        <a:xfrm>
          <a:off x="9359539" y="6062254"/>
          <a:ext cx="709747"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489857</xdr:colOff>
      <xdr:row>25</xdr:row>
      <xdr:rowOff>152400</xdr:rowOff>
    </xdr:from>
    <xdr:to>
      <xdr:col>18</xdr:col>
      <xdr:colOff>272143</xdr:colOff>
      <xdr:row>42</xdr:row>
      <xdr:rowOff>76200</xdr:rowOff>
    </xdr:to>
    <xdr:sp macro="" textlink="">
      <xdr:nvSpPr>
        <xdr:cNvPr id="22" name="Rectangle 21">
          <a:extLst>
            <a:ext uri="{FF2B5EF4-FFF2-40B4-BE49-F238E27FC236}">
              <a16:creationId xmlns:a16="http://schemas.microsoft.com/office/drawing/2014/main" id="{00000000-0008-0000-0500-000016000000}"/>
            </a:ext>
          </a:extLst>
        </xdr:cNvPr>
        <xdr:cNvSpPr/>
      </xdr:nvSpPr>
      <xdr:spPr>
        <a:xfrm>
          <a:off x="8860971" y="5290457"/>
          <a:ext cx="2329543"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500-000017000000}"/>
            </a:ext>
          </a:extLst>
        </xdr:cNvPr>
        <xdr:cNvCxnSpPr/>
      </xdr:nvCxnSpPr>
      <xdr:spPr>
        <a:xfrm>
          <a:off x="8286206" y="6165669"/>
          <a:ext cx="552450" cy="0"/>
        </a:xfrm>
        <a:prstGeom prst="straightConnector1">
          <a:avLst/>
        </a:prstGeom>
        <a:ln w="12700">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228601</xdr:rowOff>
    </xdr:from>
    <xdr:to>
      <xdr:col>16</xdr:col>
      <xdr:colOff>163286</xdr:colOff>
      <xdr:row>36</xdr:row>
      <xdr:rowOff>228601</xdr:rowOff>
    </xdr:to>
    <xdr:cxnSp macro="">
      <xdr:nvCxnSpPr>
        <xdr:cNvPr id="24" name="Straight Arrow Connector 23">
          <a:extLst>
            <a:ext uri="{FF2B5EF4-FFF2-40B4-BE49-F238E27FC236}">
              <a16:creationId xmlns:a16="http://schemas.microsoft.com/office/drawing/2014/main" id="{00000000-0008-0000-0500-000018000000}"/>
            </a:ext>
          </a:extLst>
        </xdr:cNvPr>
        <xdr:cNvCxnSpPr/>
      </xdr:nvCxnSpPr>
      <xdr:spPr>
        <a:xfrm>
          <a:off x="8915400" y="7304315"/>
          <a:ext cx="129540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21773</xdr:colOff>
      <xdr:row>25</xdr:row>
      <xdr:rowOff>163285</xdr:rowOff>
    </xdr:from>
    <xdr:to>
      <xdr:col>17</xdr:col>
      <xdr:colOff>21774</xdr:colOff>
      <xdr:row>30</xdr:row>
      <xdr:rowOff>43543</xdr:rowOff>
    </xdr:to>
    <xdr:cxnSp macro="">
      <xdr:nvCxnSpPr>
        <xdr:cNvPr id="25" name="Straight Arrow Connector 24">
          <a:extLst>
            <a:ext uri="{FF2B5EF4-FFF2-40B4-BE49-F238E27FC236}">
              <a16:creationId xmlns:a16="http://schemas.microsoft.com/office/drawing/2014/main" id="{00000000-0008-0000-0500-000019000000}"/>
            </a:ext>
          </a:extLst>
        </xdr:cNvPr>
        <xdr:cNvCxnSpPr/>
      </xdr:nvCxnSpPr>
      <xdr:spPr>
        <a:xfrm flipH="1">
          <a:off x="10678887" y="5301342"/>
          <a:ext cx="1" cy="751115"/>
        </a:xfrm>
        <a:prstGeom prst="straightConnector1">
          <a:avLst/>
        </a:prstGeom>
        <a:ln w="12700">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32659</xdr:colOff>
      <xdr:row>26</xdr:row>
      <xdr:rowOff>10884</xdr:rowOff>
    </xdr:from>
    <xdr:to>
      <xdr:col>18</xdr:col>
      <xdr:colOff>32660</xdr:colOff>
      <xdr:row>35</xdr:row>
      <xdr:rowOff>130628</xdr:rowOff>
    </xdr:to>
    <xdr:cxnSp macro="">
      <xdr:nvCxnSpPr>
        <xdr:cNvPr id="26" name="Straight Arrow Connector 25">
          <a:extLst>
            <a:ext uri="{FF2B5EF4-FFF2-40B4-BE49-F238E27FC236}">
              <a16:creationId xmlns:a16="http://schemas.microsoft.com/office/drawing/2014/main" id="{00000000-0008-0000-0500-00001A000000}"/>
            </a:ext>
          </a:extLst>
        </xdr:cNvPr>
        <xdr:cNvCxnSpPr/>
      </xdr:nvCxnSpPr>
      <xdr:spPr>
        <a:xfrm flipH="1">
          <a:off x="10798630" y="5323113"/>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5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5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16</xdr:col>
      <xdr:colOff>478972</xdr:colOff>
      <xdr:row>32</xdr:row>
      <xdr:rowOff>87085</xdr:rowOff>
    </xdr:from>
    <xdr:to>
      <xdr:col>18</xdr:col>
      <xdr:colOff>32658</xdr:colOff>
      <xdr:row>34</xdr:row>
      <xdr:rowOff>21770</xdr:rowOff>
    </xdr:to>
    <xdr:sp macro="" textlink="">
      <xdr:nvSpPr>
        <xdr:cNvPr id="30" name="TextBox 29">
          <a:extLst>
            <a:ext uri="{FF2B5EF4-FFF2-40B4-BE49-F238E27FC236}">
              <a16:creationId xmlns:a16="http://schemas.microsoft.com/office/drawing/2014/main" id="{00000000-0008-0000-0500-00001E000000}"/>
            </a:ext>
          </a:extLst>
        </xdr:cNvPr>
        <xdr:cNvSpPr txBox="1"/>
      </xdr:nvSpPr>
      <xdr:spPr>
        <a:xfrm>
          <a:off x="9927772" y="6663145"/>
          <a:ext cx="346166"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9</xdr:col>
      <xdr:colOff>594363</xdr:colOff>
      <xdr:row>49</xdr:row>
      <xdr:rowOff>53340</xdr:rowOff>
    </xdr:from>
    <xdr:to>
      <xdr:col>11</xdr:col>
      <xdr:colOff>185058</xdr:colOff>
      <xdr:row>54</xdr:row>
      <xdr:rowOff>76200</xdr:rowOff>
    </xdr:to>
    <xdr:sp macro="" textlink="">
      <xdr:nvSpPr>
        <xdr:cNvPr id="31" name="Rectangle 30">
          <a:extLst>
            <a:ext uri="{FF2B5EF4-FFF2-40B4-BE49-F238E27FC236}">
              <a16:creationId xmlns:a16="http://schemas.microsoft.com/office/drawing/2014/main" id="{00000000-0008-0000-0500-00001F000000}"/>
            </a:ext>
          </a:extLst>
        </xdr:cNvPr>
        <xdr:cNvSpPr/>
      </xdr:nvSpPr>
      <xdr:spPr>
        <a:xfrm>
          <a:off x="6374677" y="10057311"/>
          <a:ext cx="951410" cy="980803"/>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44</xdr:row>
      <xdr:rowOff>152400</xdr:rowOff>
    </xdr:from>
    <xdr:to>
      <xdr:col>12</xdr:col>
      <xdr:colOff>478971</xdr:colOff>
      <xdr:row>61</xdr:row>
      <xdr:rowOff>76200</xdr:rowOff>
    </xdr:to>
    <xdr:sp macro="" textlink="">
      <xdr:nvSpPr>
        <xdr:cNvPr id="32" name="Rectangle 31">
          <a:extLst>
            <a:ext uri="{FF2B5EF4-FFF2-40B4-BE49-F238E27FC236}">
              <a16:creationId xmlns:a16="http://schemas.microsoft.com/office/drawing/2014/main" id="{00000000-0008-0000-0500-000020000000}"/>
            </a:ext>
          </a:extLst>
        </xdr:cNvPr>
        <xdr:cNvSpPr/>
      </xdr:nvSpPr>
      <xdr:spPr>
        <a:xfrm>
          <a:off x="5799364" y="9067800"/>
          <a:ext cx="2506436" cy="3472543"/>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5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76200</xdr:colOff>
      <xdr:row>56</xdr:row>
      <xdr:rowOff>174173</xdr:rowOff>
    </xdr:from>
    <xdr:to>
      <xdr:col>11</xdr:col>
      <xdr:colOff>174171</xdr:colOff>
      <xdr:row>56</xdr:row>
      <xdr:rowOff>174173</xdr:rowOff>
    </xdr:to>
    <xdr:cxnSp macro="">
      <xdr:nvCxnSpPr>
        <xdr:cNvPr id="34" name="Straight Arrow Connector 33">
          <a:extLst>
            <a:ext uri="{FF2B5EF4-FFF2-40B4-BE49-F238E27FC236}">
              <a16:creationId xmlns:a16="http://schemas.microsoft.com/office/drawing/2014/main" id="{00000000-0008-0000-0500-000022000000}"/>
            </a:ext>
          </a:extLst>
        </xdr:cNvPr>
        <xdr:cNvCxnSpPr/>
      </xdr:nvCxnSpPr>
      <xdr:spPr>
        <a:xfrm>
          <a:off x="5856514" y="11615059"/>
          <a:ext cx="1458686"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43547</xdr:colOff>
      <xdr:row>44</xdr:row>
      <xdr:rowOff>163285</xdr:rowOff>
    </xdr:from>
    <xdr:to>
      <xdr:col>12</xdr:col>
      <xdr:colOff>43548</xdr:colOff>
      <xdr:row>49</xdr:row>
      <xdr:rowOff>43543</xdr:rowOff>
    </xdr:to>
    <xdr:cxnSp macro="">
      <xdr:nvCxnSpPr>
        <xdr:cNvPr id="35" name="Straight Arrow Connector 34">
          <a:extLst>
            <a:ext uri="{FF2B5EF4-FFF2-40B4-BE49-F238E27FC236}">
              <a16:creationId xmlns:a16="http://schemas.microsoft.com/office/drawing/2014/main" id="{00000000-0008-0000-0500-000023000000}"/>
            </a:ext>
          </a:extLst>
        </xdr:cNvPr>
        <xdr:cNvCxnSpPr/>
      </xdr:nvCxnSpPr>
      <xdr:spPr>
        <a:xfrm flipH="1">
          <a:off x="7870376" y="9078685"/>
          <a:ext cx="1" cy="968829"/>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283032</xdr:colOff>
      <xdr:row>45</xdr:row>
      <xdr:rowOff>10884</xdr:rowOff>
    </xdr:from>
    <xdr:to>
      <xdr:col>12</xdr:col>
      <xdr:colOff>283033</xdr:colOff>
      <xdr:row>54</xdr:row>
      <xdr:rowOff>130628</xdr:rowOff>
    </xdr:to>
    <xdr:cxnSp macro="">
      <xdr:nvCxnSpPr>
        <xdr:cNvPr id="36" name="Straight Arrow Connector 35">
          <a:extLst>
            <a:ext uri="{FF2B5EF4-FFF2-40B4-BE49-F238E27FC236}">
              <a16:creationId xmlns:a16="http://schemas.microsoft.com/office/drawing/2014/main" id="{00000000-0008-0000-0500-000024000000}"/>
            </a:ext>
          </a:extLst>
        </xdr:cNvPr>
        <xdr:cNvCxnSpPr/>
      </xdr:nvCxnSpPr>
      <xdr:spPr>
        <a:xfrm flipH="1">
          <a:off x="8033661" y="9100455"/>
          <a:ext cx="1" cy="1992087"/>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51</xdr:row>
      <xdr:rowOff>76200</xdr:rowOff>
    </xdr:to>
    <xdr:sp macro="" textlink="">
      <xdr:nvSpPr>
        <xdr:cNvPr id="37" name="TextBox 36">
          <a:extLst>
            <a:ext uri="{FF2B5EF4-FFF2-40B4-BE49-F238E27FC236}">
              <a16:creationId xmlns:a16="http://schemas.microsoft.com/office/drawing/2014/main" id="{00000000-0008-0000-05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56</xdr:row>
      <xdr:rowOff>180703</xdr:rowOff>
    </xdr:from>
    <xdr:to>
      <xdr:col>10</xdr:col>
      <xdr:colOff>500743</xdr:colOff>
      <xdr:row>57</xdr:row>
      <xdr:rowOff>228599</xdr:rowOff>
    </xdr:to>
    <xdr:sp macro="" textlink="">
      <xdr:nvSpPr>
        <xdr:cNvPr id="38" name="TextBox 37">
          <a:extLst>
            <a:ext uri="{FF2B5EF4-FFF2-40B4-BE49-F238E27FC236}">
              <a16:creationId xmlns:a16="http://schemas.microsoft.com/office/drawing/2014/main" id="{00000000-0008-0000-0500-000026000000}"/>
            </a:ext>
          </a:extLst>
        </xdr:cNvPr>
        <xdr:cNvSpPr txBox="1"/>
      </xdr:nvSpPr>
      <xdr:spPr>
        <a:xfrm>
          <a:off x="6683829" y="11621589"/>
          <a:ext cx="348343" cy="287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5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413656</xdr:colOff>
      <xdr:row>52</xdr:row>
      <xdr:rowOff>87085</xdr:rowOff>
    </xdr:from>
    <xdr:to>
      <xdr:col>12</xdr:col>
      <xdr:colOff>152399</xdr:colOff>
      <xdr:row>54</xdr:row>
      <xdr:rowOff>0</xdr:rowOff>
    </xdr:to>
    <xdr:sp macro="" textlink="">
      <xdr:nvSpPr>
        <xdr:cNvPr id="40" name="TextBox 39">
          <a:extLst>
            <a:ext uri="{FF2B5EF4-FFF2-40B4-BE49-F238E27FC236}">
              <a16:creationId xmlns:a16="http://schemas.microsoft.com/office/drawing/2014/main" id="{00000000-0008-0000-0500-000028000000}"/>
            </a:ext>
          </a:extLst>
        </xdr:cNvPr>
        <xdr:cNvSpPr txBox="1"/>
      </xdr:nvSpPr>
      <xdr:spPr>
        <a:xfrm>
          <a:off x="7035436" y="1052648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8</xdr:col>
      <xdr:colOff>272143</xdr:colOff>
      <xdr:row>21</xdr:row>
      <xdr:rowOff>114300</xdr:rowOff>
    </xdr:from>
    <xdr:to>
      <xdr:col>8</xdr:col>
      <xdr:colOff>272143</xdr:colOff>
      <xdr:row>61</xdr:row>
      <xdr:rowOff>163285</xdr:rowOff>
    </xdr:to>
    <xdr:cxnSp macro="">
      <xdr:nvCxnSpPr>
        <xdr:cNvPr id="51" name="Straight Connector 50">
          <a:extLst>
            <a:ext uri="{FF2B5EF4-FFF2-40B4-BE49-F238E27FC236}">
              <a16:creationId xmlns:a16="http://schemas.microsoft.com/office/drawing/2014/main" id="{00000000-0008-0000-05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424543</xdr:colOff>
      <xdr:row>76</xdr:row>
      <xdr:rowOff>163286</xdr:rowOff>
    </xdr:from>
    <xdr:ext cx="184731" cy="264560"/>
    <xdr:sp macro="" textlink="">
      <xdr:nvSpPr>
        <xdr:cNvPr id="41" name="TextBox 40">
          <a:extLst>
            <a:ext uri="{FF2B5EF4-FFF2-40B4-BE49-F238E27FC236}">
              <a16:creationId xmlns:a16="http://schemas.microsoft.com/office/drawing/2014/main" id="{00000000-0008-0000-0500-000029000000}"/>
            </a:ext>
          </a:extLst>
        </xdr:cNvPr>
        <xdr:cNvSpPr txBox="1"/>
      </xdr:nvSpPr>
      <xdr:spPr>
        <a:xfrm>
          <a:off x="1872343" y="15523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7620</xdr:colOff>
      <xdr:row>63</xdr:row>
      <xdr:rowOff>68580</xdr:rowOff>
    </xdr:from>
    <xdr:to>
      <xdr:col>5</xdr:col>
      <xdr:colOff>108857</xdr:colOff>
      <xdr:row>70</xdr:row>
      <xdr:rowOff>159669</xdr:rowOff>
    </xdr:to>
    <xdr:pic>
      <xdr:nvPicPr>
        <xdr:cNvPr id="2" name="Picture 8">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60</xdr:row>
      <xdr:rowOff>76200</xdr:rowOff>
    </xdr:to>
    <xdr:sp macro="" textlink="">
      <xdr:nvSpPr>
        <xdr:cNvPr id="6" name="Rectangle 5">
          <a:extLst>
            <a:ext uri="{FF2B5EF4-FFF2-40B4-BE49-F238E27FC236}">
              <a16:creationId xmlns:a16="http://schemas.microsoft.com/office/drawing/2014/main" id="{00000000-0008-0000-06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293914</xdr:colOff>
      <xdr:row>39</xdr:row>
      <xdr:rowOff>76200</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flipH="1" flipV="1">
          <a:off x="481148" y="6035040"/>
          <a:ext cx="10886" cy="1981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206828</xdr:rowOff>
    </xdr:from>
    <xdr:to>
      <xdr:col>1</xdr:col>
      <xdr:colOff>283028</xdr:colOff>
      <xdr:row>60</xdr:row>
      <xdr:rowOff>21771</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a:xfrm>
          <a:off x="481148" y="8687888"/>
          <a:ext cx="0" cy="354112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xdr:row>
      <xdr:rowOff>21849</xdr:rowOff>
    </xdr:from>
    <xdr:to>
      <xdr:col>8</xdr:col>
      <xdr:colOff>119743</xdr:colOff>
      <xdr:row>26</xdr:row>
      <xdr:rowOff>32657</xdr:rowOff>
    </xdr:to>
    <xdr:cxnSp macro="">
      <xdr:nvCxnSpPr>
        <xdr:cNvPr id="9" name="Straight Arrow Connector 8">
          <a:extLst>
            <a:ext uri="{FF2B5EF4-FFF2-40B4-BE49-F238E27FC236}">
              <a16:creationId xmlns:a16="http://schemas.microsoft.com/office/drawing/2014/main" id="{00000000-0008-0000-0600-000009000000}"/>
            </a:ext>
          </a:extLst>
        </xdr:cNvPr>
        <xdr:cNvCxnSpPr/>
      </xdr:nvCxnSpPr>
      <xdr:spPr>
        <a:xfrm flipV="1">
          <a:off x="3766457" y="5486478"/>
          <a:ext cx="1338943" cy="10808"/>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381003</xdr:colOff>
      <xdr:row>26</xdr:row>
      <xdr:rowOff>54428</xdr:rowOff>
    </xdr:from>
    <xdr:to>
      <xdr:col>4</xdr:col>
      <xdr:colOff>76200</xdr:colOff>
      <xdr:row>26</xdr:row>
      <xdr:rowOff>54429</xdr:rowOff>
    </xdr:to>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flipH="1">
          <a:off x="1709060" y="5519057"/>
          <a:ext cx="914397" cy="1"/>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594362</xdr:colOff>
      <xdr:row>30</xdr:row>
      <xdr:rowOff>53340</xdr:rowOff>
    </xdr:from>
    <xdr:to>
      <xdr:col>10</xdr:col>
      <xdr:colOff>642256</xdr:colOff>
      <xdr:row>35</xdr:row>
      <xdr:rowOff>76200</xdr:rowOff>
    </xdr:to>
    <xdr:sp macro="" textlink="">
      <xdr:nvSpPr>
        <xdr:cNvPr id="11" name="Rectangle 10">
          <a:extLst>
            <a:ext uri="{FF2B5EF4-FFF2-40B4-BE49-F238E27FC236}">
              <a16:creationId xmlns:a16="http://schemas.microsoft.com/office/drawing/2014/main" id="{00000000-0008-0000-0600-00000B000000}"/>
            </a:ext>
          </a:extLst>
        </xdr:cNvPr>
        <xdr:cNvSpPr/>
      </xdr:nvSpPr>
      <xdr:spPr>
        <a:xfrm>
          <a:off x="6374676" y="6214654"/>
          <a:ext cx="799009"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25</xdr:row>
      <xdr:rowOff>152400</xdr:rowOff>
    </xdr:from>
    <xdr:to>
      <xdr:col>12</xdr:col>
      <xdr:colOff>381000</xdr:colOff>
      <xdr:row>42</xdr:row>
      <xdr:rowOff>76200</xdr:rowOff>
    </xdr:to>
    <xdr:sp macro="" textlink="">
      <xdr:nvSpPr>
        <xdr:cNvPr id="12" name="Rectangle 11">
          <a:extLst>
            <a:ext uri="{FF2B5EF4-FFF2-40B4-BE49-F238E27FC236}">
              <a16:creationId xmlns:a16="http://schemas.microsoft.com/office/drawing/2014/main" id="{00000000-0008-0000-0600-00000C000000}"/>
            </a:ext>
          </a:extLst>
        </xdr:cNvPr>
        <xdr:cNvSpPr/>
      </xdr:nvSpPr>
      <xdr:spPr>
        <a:xfrm>
          <a:off x="5799364" y="5290457"/>
          <a:ext cx="2833007"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6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228602</xdr:rowOff>
    </xdr:from>
    <xdr:to>
      <xdr:col>10</xdr:col>
      <xdr:colOff>674914</xdr:colOff>
      <xdr:row>36</xdr:row>
      <xdr:rowOff>228602</xdr:rowOff>
    </xdr:to>
    <xdr:cxnSp macro="">
      <xdr:nvCxnSpPr>
        <xdr:cNvPr id="14" name="Straight Arrow Connector 13">
          <a:extLst>
            <a:ext uri="{FF2B5EF4-FFF2-40B4-BE49-F238E27FC236}">
              <a16:creationId xmlns:a16="http://schemas.microsoft.com/office/drawing/2014/main" id="{00000000-0008-0000-0600-00000E000000}"/>
            </a:ext>
          </a:extLst>
        </xdr:cNvPr>
        <xdr:cNvCxnSpPr/>
      </xdr:nvCxnSpPr>
      <xdr:spPr>
        <a:xfrm>
          <a:off x="5823857" y="7304316"/>
          <a:ext cx="1382486"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555169</xdr:colOff>
      <xdr:row>25</xdr:row>
      <xdr:rowOff>163285</xdr:rowOff>
    </xdr:from>
    <xdr:to>
      <xdr:col>11</xdr:col>
      <xdr:colOff>555170</xdr:colOff>
      <xdr:row>30</xdr:row>
      <xdr:rowOff>43543</xdr:rowOff>
    </xdr:to>
    <xdr:cxnSp macro="">
      <xdr:nvCxnSpPr>
        <xdr:cNvPr id="15" name="Straight Arrow Connector 14">
          <a:extLst>
            <a:ext uri="{FF2B5EF4-FFF2-40B4-BE49-F238E27FC236}">
              <a16:creationId xmlns:a16="http://schemas.microsoft.com/office/drawing/2014/main" id="{00000000-0008-0000-0600-00000F000000}"/>
            </a:ext>
          </a:extLst>
        </xdr:cNvPr>
        <xdr:cNvCxnSpPr/>
      </xdr:nvCxnSpPr>
      <xdr:spPr>
        <a:xfrm flipH="1">
          <a:off x="8055426" y="53013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141515</xdr:colOff>
      <xdr:row>25</xdr:row>
      <xdr:rowOff>163286</xdr:rowOff>
    </xdr:from>
    <xdr:to>
      <xdr:col>12</xdr:col>
      <xdr:colOff>141516</xdr:colOff>
      <xdr:row>35</xdr:row>
      <xdr:rowOff>108858</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8392886" y="5301343"/>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6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B</a:t>
          </a:r>
        </a:p>
      </xdr:txBody>
    </xdr:sp>
    <xdr:clientData/>
  </xdr:twoCellAnchor>
  <xdr:twoCellAnchor>
    <xdr:from>
      <xdr:col>14</xdr:col>
      <xdr:colOff>563883</xdr:colOff>
      <xdr:row>30</xdr:row>
      <xdr:rowOff>53340</xdr:rowOff>
    </xdr:from>
    <xdr:to>
      <xdr:col>16</xdr:col>
      <xdr:colOff>141516</xdr:colOff>
      <xdr:row>35</xdr:row>
      <xdr:rowOff>76200</xdr:rowOff>
    </xdr:to>
    <xdr:sp macro="" textlink="">
      <xdr:nvSpPr>
        <xdr:cNvPr id="21" name="Rectangle 20">
          <a:extLst>
            <a:ext uri="{FF2B5EF4-FFF2-40B4-BE49-F238E27FC236}">
              <a16:creationId xmlns:a16="http://schemas.microsoft.com/office/drawing/2014/main" id="{00000000-0008-0000-0600-000015000000}"/>
            </a:ext>
          </a:extLst>
        </xdr:cNvPr>
        <xdr:cNvSpPr/>
      </xdr:nvSpPr>
      <xdr:spPr>
        <a:xfrm>
          <a:off x="9359540" y="6214654"/>
          <a:ext cx="753290"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489857</xdr:colOff>
      <xdr:row>25</xdr:row>
      <xdr:rowOff>152400</xdr:rowOff>
    </xdr:from>
    <xdr:to>
      <xdr:col>18</xdr:col>
      <xdr:colOff>304799</xdr:colOff>
      <xdr:row>42</xdr:row>
      <xdr:rowOff>76200</xdr:rowOff>
    </xdr:to>
    <xdr:sp macro="" textlink="">
      <xdr:nvSpPr>
        <xdr:cNvPr id="22" name="Rectangle 21">
          <a:extLst>
            <a:ext uri="{FF2B5EF4-FFF2-40B4-BE49-F238E27FC236}">
              <a16:creationId xmlns:a16="http://schemas.microsoft.com/office/drawing/2014/main" id="{00000000-0008-0000-0600-000016000000}"/>
            </a:ext>
          </a:extLst>
        </xdr:cNvPr>
        <xdr:cNvSpPr/>
      </xdr:nvSpPr>
      <xdr:spPr>
        <a:xfrm>
          <a:off x="8937171" y="5442857"/>
          <a:ext cx="2362199"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a:off x="828620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228600</xdr:rowOff>
    </xdr:from>
    <xdr:to>
      <xdr:col>16</xdr:col>
      <xdr:colOff>174172</xdr:colOff>
      <xdr:row>36</xdr:row>
      <xdr:rowOff>228601</xdr:rowOff>
    </xdr:to>
    <xdr:cxnSp macro="">
      <xdr:nvCxnSpPr>
        <xdr:cNvPr id="24" name="Straight Arrow Connector 23">
          <a:extLst>
            <a:ext uri="{FF2B5EF4-FFF2-40B4-BE49-F238E27FC236}">
              <a16:creationId xmlns:a16="http://schemas.microsoft.com/office/drawing/2014/main" id="{00000000-0008-0000-0600-000018000000}"/>
            </a:ext>
          </a:extLst>
        </xdr:cNvPr>
        <xdr:cNvCxnSpPr/>
      </xdr:nvCxnSpPr>
      <xdr:spPr>
        <a:xfrm flipV="1">
          <a:off x="8915400" y="7456714"/>
          <a:ext cx="1306286" cy="1"/>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598709</xdr:colOff>
      <xdr:row>25</xdr:row>
      <xdr:rowOff>163285</xdr:rowOff>
    </xdr:from>
    <xdr:to>
      <xdr:col>16</xdr:col>
      <xdr:colOff>598710</xdr:colOff>
      <xdr:row>30</xdr:row>
      <xdr:rowOff>43543</xdr:rowOff>
    </xdr:to>
    <xdr:cxnSp macro="">
      <xdr:nvCxnSpPr>
        <xdr:cNvPr id="25" name="Straight Arrow Connector 24">
          <a:extLst>
            <a:ext uri="{FF2B5EF4-FFF2-40B4-BE49-F238E27FC236}">
              <a16:creationId xmlns:a16="http://schemas.microsoft.com/office/drawing/2014/main" id="{00000000-0008-0000-0600-000019000000}"/>
            </a:ext>
          </a:extLst>
        </xdr:cNvPr>
        <xdr:cNvCxnSpPr/>
      </xdr:nvCxnSpPr>
      <xdr:spPr>
        <a:xfrm flipH="1">
          <a:off x="10646223" y="54537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174172</xdr:colOff>
      <xdr:row>26</xdr:row>
      <xdr:rowOff>10884</xdr:rowOff>
    </xdr:from>
    <xdr:to>
      <xdr:col>17</xdr:col>
      <xdr:colOff>174173</xdr:colOff>
      <xdr:row>35</xdr:row>
      <xdr:rowOff>130628</xdr:rowOff>
    </xdr:to>
    <xdr:cxnSp macro="">
      <xdr:nvCxnSpPr>
        <xdr:cNvPr id="26" name="Straight Arrow Connector 25">
          <a:extLst>
            <a:ext uri="{FF2B5EF4-FFF2-40B4-BE49-F238E27FC236}">
              <a16:creationId xmlns:a16="http://schemas.microsoft.com/office/drawing/2014/main" id="{00000000-0008-0000-0600-00001A000000}"/>
            </a:ext>
          </a:extLst>
        </xdr:cNvPr>
        <xdr:cNvCxnSpPr/>
      </xdr:nvCxnSpPr>
      <xdr:spPr>
        <a:xfrm flipH="1">
          <a:off x="10232572" y="5520144"/>
          <a:ext cx="1" cy="1712324"/>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6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6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T</a:t>
          </a:r>
        </a:p>
      </xdr:txBody>
    </xdr:sp>
    <xdr:clientData/>
  </xdr:twoCellAnchor>
  <xdr:twoCellAnchor>
    <xdr:from>
      <xdr:col>16</xdr:col>
      <xdr:colOff>478972</xdr:colOff>
      <xdr:row>32</xdr:row>
      <xdr:rowOff>87085</xdr:rowOff>
    </xdr:from>
    <xdr:to>
      <xdr:col>18</xdr:col>
      <xdr:colOff>32658</xdr:colOff>
      <xdr:row>34</xdr:row>
      <xdr:rowOff>21770</xdr:rowOff>
    </xdr:to>
    <xdr:sp macro="" textlink="">
      <xdr:nvSpPr>
        <xdr:cNvPr id="30" name="TextBox 29">
          <a:extLst>
            <a:ext uri="{FF2B5EF4-FFF2-40B4-BE49-F238E27FC236}">
              <a16:creationId xmlns:a16="http://schemas.microsoft.com/office/drawing/2014/main" id="{00000000-0008-0000-0600-00001E000000}"/>
            </a:ext>
          </a:extLst>
        </xdr:cNvPr>
        <xdr:cNvSpPr txBox="1"/>
      </xdr:nvSpPr>
      <xdr:spPr>
        <a:xfrm>
          <a:off x="9927772" y="6663145"/>
          <a:ext cx="346166"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B</a:t>
          </a:r>
        </a:p>
      </xdr:txBody>
    </xdr:sp>
    <xdr:clientData/>
  </xdr:twoCellAnchor>
  <xdr:twoCellAnchor>
    <xdr:from>
      <xdr:col>9</xdr:col>
      <xdr:colOff>594362</xdr:colOff>
      <xdr:row>48</xdr:row>
      <xdr:rowOff>130629</xdr:rowOff>
    </xdr:from>
    <xdr:to>
      <xdr:col>11</xdr:col>
      <xdr:colOff>76200</xdr:colOff>
      <xdr:row>54</xdr:row>
      <xdr:rowOff>76200</xdr:rowOff>
    </xdr:to>
    <xdr:sp macro="" textlink="">
      <xdr:nvSpPr>
        <xdr:cNvPr id="31" name="Rectangle 30">
          <a:extLst>
            <a:ext uri="{FF2B5EF4-FFF2-40B4-BE49-F238E27FC236}">
              <a16:creationId xmlns:a16="http://schemas.microsoft.com/office/drawing/2014/main" id="{00000000-0008-0000-0600-00001F000000}"/>
            </a:ext>
          </a:extLst>
        </xdr:cNvPr>
        <xdr:cNvSpPr/>
      </xdr:nvSpPr>
      <xdr:spPr>
        <a:xfrm>
          <a:off x="6374676" y="10189029"/>
          <a:ext cx="842553" cy="8382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44</xdr:row>
      <xdr:rowOff>152400</xdr:rowOff>
    </xdr:from>
    <xdr:to>
      <xdr:col>12</xdr:col>
      <xdr:colOff>457200</xdr:colOff>
      <xdr:row>60</xdr:row>
      <xdr:rowOff>76200</xdr:rowOff>
    </xdr:to>
    <xdr:sp macro="" textlink="">
      <xdr:nvSpPr>
        <xdr:cNvPr id="32" name="Rectangle 31">
          <a:extLst>
            <a:ext uri="{FF2B5EF4-FFF2-40B4-BE49-F238E27FC236}">
              <a16:creationId xmlns:a16="http://schemas.microsoft.com/office/drawing/2014/main" id="{00000000-0008-0000-0600-000020000000}"/>
            </a:ext>
          </a:extLst>
        </xdr:cNvPr>
        <xdr:cNvSpPr/>
      </xdr:nvSpPr>
      <xdr:spPr>
        <a:xfrm>
          <a:off x="5799364" y="9220200"/>
          <a:ext cx="2408465" cy="3048000"/>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6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56</xdr:row>
      <xdr:rowOff>0</xdr:rowOff>
    </xdr:from>
    <xdr:to>
      <xdr:col>11</xdr:col>
      <xdr:colOff>87085</xdr:colOff>
      <xdr:row>56</xdr:row>
      <xdr:rowOff>1090</xdr:rowOff>
    </xdr:to>
    <xdr:cxnSp macro="">
      <xdr:nvCxnSpPr>
        <xdr:cNvPr id="34" name="Straight Arrow Connector 33">
          <a:extLst>
            <a:ext uri="{FF2B5EF4-FFF2-40B4-BE49-F238E27FC236}">
              <a16:creationId xmlns:a16="http://schemas.microsoft.com/office/drawing/2014/main" id="{00000000-0008-0000-0600-000022000000}"/>
            </a:ext>
          </a:extLst>
        </xdr:cNvPr>
        <xdr:cNvCxnSpPr/>
      </xdr:nvCxnSpPr>
      <xdr:spPr>
        <a:xfrm flipV="1">
          <a:off x="5823857" y="11299371"/>
          <a:ext cx="1404257" cy="109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685798</xdr:colOff>
      <xdr:row>44</xdr:row>
      <xdr:rowOff>141513</xdr:rowOff>
    </xdr:from>
    <xdr:to>
      <xdr:col>11</xdr:col>
      <xdr:colOff>685798</xdr:colOff>
      <xdr:row>48</xdr:row>
      <xdr:rowOff>152400</xdr:rowOff>
    </xdr:to>
    <xdr:cxnSp macro="">
      <xdr:nvCxnSpPr>
        <xdr:cNvPr id="35" name="Straight Arrow Connector 34">
          <a:extLst>
            <a:ext uri="{FF2B5EF4-FFF2-40B4-BE49-F238E27FC236}">
              <a16:creationId xmlns:a16="http://schemas.microsoft.com/office/drawing/2014/main" id="{00000000-0008-0000-0600-000023000000}"/>
            </a:ext>
          </a:extLst>
        </xdr:cNvPr>
        <xdr:cNvCxnSpPr/>
      </xdr:nvCxnSpPr>
      <xdr:spPr>
        <a:xfrm>
          <a:off x="8186055" y="9056913"/>
          <a:ext cx="0" cy="96883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272144</xdr:colOff>
      <xdr:row>44</xdr:row>
      <xdr:rowOff>152398</xdr:rowOff>
    </xdr:from>
    <xdr:to>
      <xdr:col>12</xdr:col>
      <xdr:colOff>272144</xdr:colOff>
      <xdr:row>54</xdr:row>
      <xdr:rowOff>76200</xdr:rowOff>
    </xdr:to>
    <xdr:cxnSp macro="">
      <xdr:nvCxnSpPr>
        <xdr:cNvPr id="36" name="Straight Arrow Connector 35">
          <a:extLst>
            <a:ext uri="{FF2B5EF4-FFF2-40B4-BE49-F238E27FC236}">
              <a16:creationId xmlns:a16="http://schemas.microsoft.com/office/drawing/2014/main" id="{00000000-0008-0000-0600-000024000000}"/>
            </a:ext>
          </a:extLst>
        </xdr:cNvPr>
        <xdr:cNvCxnSpPr/>
      </xdr:nvCxnSpPr>
      <xdr:spPr>
        <a:xfrm>
          <a:off x="8523515" y="9067798"/>
          <a:ext cx="0" cy="2231573"/>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51</xdr:row>
      <xdr:rowOff>76200</xdr:rowOff>
    </xdr:to>
    <xdr:sp macro="" textlink="">
      <xdr:nvSpPr>
        <xdr:cNvPr id="37" name="TextBox 36">
          <a:extLst>
            <a:ext uri="{FF2B5EF4-FFF2-40B4-BE49-F238E27FC236}">
              <a16:creationId xmlns:a16="http://schemas.microsoft.com/office/drawing/2014/main" id="{00000000-0008-0000-06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55</xdr:row>
      <xdr:rowOff>250372</xdr:rowOff>
    </xdr:from>
    <xdr:to>
      <xdr:col>10</xdr:col>
      <xdr:colOff>500743</xdr:colOff>
      <xdr:row>57</xdr:row>
      <xdr:rowOff>43542</xdr:rowOff>
    </xdr:to>
    <xdr:sp macro="" textlink="">
      <xdr:nvSpPr>
        <xdr:cNvPr id="38" name="TextBox 37">
          <a:extLst>
            <a:ext uri="{FF2B5EF4-FFF2-40B4-BE49-F238E27FC236}">
              <a16:creationId xmlns:a16="http://schemas.microsoft.com/office/drawing/2014/main" id="{00000000-0008-0000-0600-000026000000}"/>
            </a:ext>
          </a:extLst>
        </xdr:cNvPr>
        <xdr:cNvSpPr txBox="1"/>
      </xdr:nvSpPr>
      <xdr:spPr>
        <a:xfrm>
          <a:off x="6164580" y="11314612"/>
          <a:ext cx="348343" cy="21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T</a:t>
          </a:r>
        </a:p>
      </xdr:txBody>
    </xdr:sp>
    <xdr:clientData/>
  </xdr:twoCellAnchor>
  <xdr:twoCellAnchor>
    <xdr:from>
      <xdr:col>11</xdr:col>
      <xdr:colOff>413656</xdr:colOff>
      <xdr:row>52</xdr:row>
      <xdr:rowOff>87085</xdr:rowOff>
    </xdr:from>
    <xdr:to>
      <xdr:col>12</xdr:col>
      <xdr:colOff>152399</xdr:colOff>
      <xdr:row>53</xdr:row>
      <xdr:rowOff>130629</xdr:rowOff>
    </xdr:to>
    <xdr:sp macro="" textlink="">
      <xdr:nvSpPr>
        <xdr:cNvPr id="40" name="TextBox 39">
          <a:extLst>
            <a:ext uri="{FF2B5EF4-FFF2-40B4-BE49-F238E27FC236}">
              <a16:creationId xmlns:a16="http://schemas.microsoft.com/office/drawing/2014/main" id="{00000000-0008-0000-0600-000028000000}"/>
            </a:ext>
          </a:extLst>
        </xdr:cNvPr>
        <xdr:cNvSpPr txBox="1"/>
      </xdr:nvSpPr>
      <xdr:spPr>
        <a:xfrm>
          <a:off x="7554685" y="10689771"/>
          <a:ext cx="424543" cy="217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B</a:t>
          </a:r>
        </a:p>
      </xdr:txBody>
    </xdr:sp>
    <xdr:clientData/>
  </xdr:twoCellAnchor>
  <xdr:twoCellAnchor>
    <xdr:from>
      <xdr:col>8</xdr:col>
      <xdr:colOff>272143</xdr:colOff>
      <xdr:row>21</xdr:row>
      <xdr:rowOff>114300</xdr:rowOff>
    </xdr:from>
    <xdr:to>
      <xdr:col>8</xdr:col>
      <xdr:colOff>272143</xdr:colOff>
      <xdr:row>60</xdr:row>
      <xdr:rowOff>163285</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xdr:colOff>
      <xdr:row>63</xdr:row>
      <xdr:rowOff>68580</xdr:rowOff>
    </xdr:from>
    <xdr:to>
      <xdr:col>4</xdr:col>
      <xdr:colOff>598714</xdr:colOff>
      <xdr:row>70</xdr:row>
      <xdr:rowOff>159669</xdr:rowOff>
    </xdr:to>
    <xdr:pic>
      <xdr:nvPicPr>
        <xdr:cNvPr id="2" name="Picture 8">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7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60</xdr:row>
      <xdr:rowOff>76200</xdr:rowOff>
    </xdr:to>
    <xdr:sp macro="" textlink="">
      <xdr:nvSpPr>
        <xdr:cNvPr id="6" name="Rectangle 5">
          <a:extLst>
            <a:ext uri="{FF2B5EF4-FFF2-40B4-BE49-F238E27FC236}">
              <a16:creationId xmlns:a16="http://schemas.microsoft.com/office/drawing/2014/main" id="{00000000-0008-0000-07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293914</xdr:colOff>
      <xdr:row>39</xdr:row>
      <xdr:rowOff>76200</xdr:rowOff>
    </xdr:to>
    <xdr:cxnSp macro="">
      <xdr:nvCxnSpPr>
        <xdr:cNvPr id="7" name="Straight Arrow Connector 6">
          <a:extLst>
            <a:ext uri="{FF2B5EF4-FFF2-40B4-BE49-F238E27FC236}">
              <a16:creationId xmlns:a16="http://schemas.microsoft.com/office/drawing/2014/main" id="{00000000-0008-0000-0700-000007000000}"/>
            </a:ext>
          </a:extLst>
        </xdr:cNvPr>
        <xdr:cNvCxnSpPr/>
      </xdr:nvCxnSpPr>
      <xdr:spPr>
        <a:xfrm flipH="1" flipV="1">
          <a:off x="481148" y="6035040"/>
          <a:ext cx="10886" cy="1981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206828</xdr:rowOff>
    </xdr:from>
    <xdr:to>
      <xdr:col>1</xdr:col>
      <xdr:colOff>283028</xdr:colOff>
      <xdr:row>60</xdr:row>
      <xdr:rowOff>21771</xdr:rowOff>
    </xdr:to>
    <xdr:cxnSp macro="">
      <xdr:nvCxnSpPr>
        <xdr:cNvPr id="8" name="Straight Arrow Connector 7">
          <a:extLst>
            <a:ext uri="{FF2B5EF4-FFF2-40B4-BE49-F238E27FC236}">
              <a16:creationId xmlns:a16="http://schemas.microsoft.com/office/drawing/2014/main" id="{00000000-0008-0000-0700-000008000000}"/>
            </a:ext>
          </a:extLst>
        </xdr:cNvPr>
        <xdr:cNvCxnSpPr/>
      </xdr:nvCxnSpPr>
      <xdr:spPr>
        <a:xfrm>
          <a:off x="481148" y="8687888"/>
          <a:ext cx="0" cy="354112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163286</xdr:colOff>
      <xdr:row>26</xdr:row>
      <xdr:rowOff>21849</xdr:rowOff>
    </xdr:from>
    <xdr:to>
      <xdr:col>8</xdr:col>
      <xdr:colOff>119743</xdr:colOff>
      <xdr:row>26</xdr:row>
      <xdr:rowOff>30246</xdr:rowOff>
    </xdr:to>
    <xdr:cxnSp macro="">
      <xdr:nvCxnSpPr>
        <xdr:cNvPr id="9" name="Straight Arrow Connector 8">
          <a:extLst>
            <a:ext uri="{FF2B5EF4-FFF2-40B4-BE49-F238E27FC236}">
              <a16:creationId xmlns:a16="http://schemas.microsoft.com/office/drawing/2014/main" id="{00000000-0008-0000-0700-000009000000}"/>
            </a:ext>
          </a:extLst>
        </xdr:cNvPr>
        <xdr:cNvCxnSpPr/>
      </xdr:nvCxnSpPr>
      <xdr:spPr>
        <a:xfrm flipV="1">
          <a:off x="3929743" y="5486478"/>
          <a:ext cx="1175657" cy="8397"/>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381003</xdr:colOff>
      <xdr:row>26</xdr:row>
      <xdr:rowOff>54429</xdr:rowOff>
    </xdr:from>
    <xdr:to>
      <xdr:col>3</xdr:col>
      <xdr:colOff>489857</xdr:colOff>
      <xdr:row>26</xdr:row>
      <xdr:rowOff>54429</xdr:rowOff>
    </xdr:to>
    <xdr:cxnSp macro="">
      <xdr:nvCxnSpPr>
        <xdr:cNvPr id="10" name="Straight Arrow Connector 9">
          <a:extLst>
            <a:ext uri="{FF2B5EF4-FFF2-40B4-BE49-F238E27FC236}">
              <a16:creationId xmlns:a16="http://schemas.microsoft.com/office/drawing/2014/main" id="{00000000-0008-0000-0700-00000A000000}"/>
            </a:ext>
          </a:extLst>
        </xdr:cNvPr>
        <xdr:cNvCxnSpPr/>
      </xdr:nvCxnSpPr>
      <xdr:spPr>
        <a:xfrm flipH="1">
          <a:off x="1709060" y="5519058"/>
          <a:ext cx="718454"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594362</xdr:colOff>
      <xdr:row>30</xdr:row>
      <xdr:rowOff>53340</xdr:rowOff>
    </xdr:from>
    <xdr:to>
      <xdr:col>11</xdr:col>
      <xdr:colOff>76200</xdr:colOff>
      <xdr:row>35</xdr:row>
      <xdr:rowOff>76200</xdr:rowOff>
    </xdr:to>
    <xdr:sp macro="" textlink="">
      <xdr:nvSpPr>
        <xdr:cNvPr id="11" name="Rectangle 10">
          <a:extLst>
            <a:ext uri="{FF2B5EF4-FFF2-40B4-BE49-F238E27FC236}">
              <a16:creationId xmlns:a16="http://schemas.microsoft.com/office/drawing/2014/main" id="{00000000-0008-0000-0700-00000B000000}"/>
            </a:ext>
          </a:extLst>
        </xdr:cNvPr>
        <xdr:cNvSpPr/>
      </xdr:nvSpPr>
      <xdr:spPr>
        <a:xfrm>
          <a:off x="5852162" y="6214654"/>
          <a:ext cx="918752"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19049</xdr:colOff>
      <xdr:row>25</xdr:row>
      <xdr:rowOff>152400</xdr:rowOff>
    </xdr:from>
    <xdr:to>
      <xdr:col>12</xdr:col>
      <xdr:colOff>522514</xdr:colOff>
      <xdr:row>42</xdr:row>
      <xdr:rowOff>76200</xdr:rowOff>
    </xdr:to>
    <xdr:sp macro="" textlink="">
      <xdr:nvSpPr>
        <xdr:cNvPr id="12" name="Rectangle 11">
          <a:extLst>
            <a:ext uri="{FF2B5EF4-FFF2-40B4-BE49-F238E27FC236}">
              <a16:creationId xmlns:a16="http://schemas.microsoft.com/office/drawing/2014/main" id="{00000000-0008-0000-0700-00000C000000}"/>
            </a:ext>
          </a:extLst>
        </xdr:cNvPr>
        <xdr:cNvSpPr/>
      </xdr:nvSpPr>
      <xdr:spPr>
        <a:xfrm>
          <a:off x="5276849" y="5442857"/>
          <a:ext cx="2626179"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7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228601</xdr:rowOff>
    </xdr:from>
    <xdr:to>
      <xdr:col>11</xdr:col>
      <xdr:colOff>119743</xdr:colOff>
      <xdr:row>36</xdr:row>
      <xdr:rowOff>228601</xdr:rowOff>
    </xdr:to>
    <xdr:cxnSp macro="">
      <xdr:nvCxnSpPr>
        <xdr:cNvPr id="14" name="Straight Arrow Connector 13">
          <a:extLst>
            <a:ext uri="{FF2B5EF4-FFF2-40B4-BE49-F238E27FC236}">
              <a16:creationId xmlns:a16="http://schemas.microsoft.com/office/drawing/2014/main" id="{00000000-0008-0000-0700-00000E000000}"/>
            </a:ext>
          </a:extLst>
        </xdr:cNvPr>
        <xdr:cNvCxnSpPr/>
      </xdr:nvCxnSpPr>
      <xdr:spPr>
        <a:xfrm>
          <a:off x="5301343" y="7456715"/>
          <a:ext cx="1513114"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32655</xdr:colOff>
      <xdr:row>25</xdr:row>
      <xdr:rowOff>141513</xdr:rowOff>
    </xdr:from>
    <xdr:to>
      <xdr:col>12</xdr:col>
      <xdr:colOff>32656</xdr:colOff>
      <xdr:row>30</xdr:row>
      <xdr:rowOff>21771</xdr:rowOff>
    </xdr:to>
    <xdr:cxnSp macro="">
      <xdr:nvCxnSpPr>
        <xdr:cNvPr id="15" name="Straight Arrow Connector 14">
          <a:extLst>
            <a:ext uri="{FF2B5EF4-FFF2-40B4-BE49-F238E27FC236}">
              <a16:creationId xmlns:a16="http://schemas.microsoft.com/office/drawing/2014/main" id="{00000000-0008-0000-0700-00000F000000}"/>
            </a:ext>
          </a:extLst>
        </xdr:cNvPr>
        <xdr:cNvCxnSpPr/>
      </xdr:nvCxnSpPr>
      <xdr:spPr>
        <a:xfrm flipH="1">
          <a:off x="7413169" y="5431970"/>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337457</xdr:colOff>
      <xdr:row>25</xdr:row>
      <xdr:rowOff>163284</xdr:rowOff>
    </xdr:from>
    <xdr:to>
      <xdr:col>12</xdr:col>
      <xdr:colOff>337458</xdr:colOff>
      <xdr:row>35</xdr:row>
      <xdr:rowOff>108856</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flipH="1">
          <a:off x="7717971" y="5453741"/>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T</a:t>
          </a:r>
          <a:endParaRPr lang="en-US" sz="1100" b="1"/>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B</a:t>
          </a:r>
          <a:endParaRPr lang="en-US" sz="1100" b="1"/>
        </a:p>
      </xdr:txBody>
    </xdr:sp>
    <xdr:clientData/>
  </xdr:twoCellAnchor>
  <xdr:twoCellAnchor>
    <xdr:from>
      <xdr:col>14</xdr:col>
      <xdr:colOff>563882</xdr:colOff>
      <xdr:row>30</xdr:row>
      <xdr:rowOff>53340</xdr:rowOff>
    </xdr:from>
    <xdr:to>
      <xdr:col>16</xdr:col>
      <xdr:colOff>163286</xdr:colOff>
      <xdr:row>35</xdr:row>
      <xdr:rowOff>76200</xdr:rowOff>
    </xdr:to>
    <xdr:sp macro="" textlink="">
      <xdr:nvSpPr>
        <xdr:cNvPr id="21" name="Rectangle 20">
          <a:extLst>
            <a:ext uri="{FF2B5EF4-FFF2-40B4-BE49-F238E27FC236}">
              <a16:creationId xmlns:a16="http://schemas.microsoft.com/office/drawing/2014/main" id="{00000000-0008-0000-0700-000015000000}"/>
            </a:ext>
          </a:extLst>
        </xdr:cNvPr>
        <xdr:cNvSpPr/>
      </xdr:nvSpPr>
      <xdr:spPr>
        <a:xfrm>
          <a:off x="8989425" y="6214654"/>
          <a:ext cx="851261"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478971</xdr:colOff>
      <xdr:row>25</xdr:row>
      <xdr:rowOff>152400</xdr:rowOff>
    </xdr:from>
    <xdr:to>
      <xdr:col>18</xdr:col>
      <xdr:colOff>315685</xdr:colOff>
      <xdr:row>42</xdr:row>
      <xdr:rowOff>76200</xdr:rowOff>
    </xdr:to>
    <xdr:sp macro="" textlink="">
      <xdr:nvSpPr>
        <xdr:cNvPr id="22" name="Rectangle 21">
          <a:extLst>
            <a:ext uri="{FF2B5EF4-FFF2-40B4-BE49-F238E27FC236}">
              <a16:creationId xmlns:a16="http://schemas.microsoft.com/office/drawing/2014/main" id="{00000000-0008-0000-0700-000016000000}"/>
            </a:ext>
          </a:extLst>
        </xdr:cNvPr>
        <xdr:cNvSpPr/>
      </xdr:nvSpPr>
      <xdr:spPr>
        <a:xfrm>
          <a:off x="8403771" y="5442857"/>
          <a:ext cx="2460171"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700-000017000000}"/>
            </a:ext>
          </a:extLst>
        </xdr:cNvPr>
        <xdr:cNvCxnSpPr/>
      </xdr:nvCxnSpPr>
      <xdr:spPr>
        <a:xfrm>
          <a:off x="828620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228601</xdr:rowOff>
    </xdr:from>
    <xdr:to>
      <xdr:col>16</xdr:col>
      <xdr:colOff>163286</xdr:colOff>
      <xdr:row>36</xdr:row>
      <xdr:rowOff>228601</xdr:rowOff>
    </xdr:to>
    <xdr:cxnSp macro="">
      <xdr:nvCxnSpPr>
        <xdr:cNvPr id="24" name="Straight Arrow Connector 23">
          <a:extLst>
            <a:ext uri="{FF2B5EF4-FFF2-40B4-BE49-F238E27FC236}">
              <a16:creationId xmlns:a16="http://schemas.microsoft.com/office/drawing/2014/main" id="{00000000-0008-0000-0700-000018000000}"/>
            </a:ext>
          </a:extLst>
        </xdr:cNvPr>
        <xdr:cNvCxnSpPr/>
      </xdr:nvCxnSpPr>
      <xdr:spPr>
        <a:xfrm>
          <a:off x="8469086" y="7456715"/>
          <a:ext cx="137160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43541</xdr:colOff>
      <xdr:row>26</xdr:row>
      <xdr:rowOff>-1</xdr:rowOff>
    </xdr:from>
    <xdr:to>
      <xdr:col>17</xdr:col>
      <xdr:colOff>43542</xdr:colOff>
      <xdr:row>30</xdr:row>
      <xdr:rowOff>54429</xdr:rowOff>
    </xdr:to>
    <xdr:cxnSp macro="">
      <xdr:nvCxnSpPr>
        <xdr:cNvPr id="25" name="Straight Arrow Connector 24">
          <a:extLst>
            <a:ext uri="{FF2B5EF4-FFF2-40B4-BE49-F238E27FC236}">
              <a16:creationId xmlns:a16="http://schemas.microsoft.com/office/drawing/2014/main" id="{00000000-0008-0000-0700-000019000000}"/>
            </a:ext>
          </a:extLst>
        </xdr:cNvPr>
        <xdr:cNvCxnSpPr/>
      </xdr:nvCxnSpPr>
      <xdr:spPr>
        <a:xfrm flipH="1">
          <a:off x="10406741" y="5464628"/>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130629</xdr:colOff>
      <xdr:row>26</xdr:row>
      <xdr:rowOff>10884</xdr:rowOff>
    </xdr:from>
    <xdr:to>
      <xdr:col>18</xdr:col>
      <xdr:colOff>130630</xdr:colOff>
      <xdr:row>35</xdr:row>
      <xdr:rowOff>130628</xdr:rowOff>
    </xdr:to>
    <xdr:cxnSp macro="">
      <xdr:nvCxnSpPr>
        <xdr:cNvPr id="26" name="Straight Arrow Connector 25">
          <a:extLst>
            <a:ext uri="{FF2B5EF4-FFF2-40B4-BE49-F238E27FC236}">
              <a16:creationId xmlns:a16="http://schemas.microsoft.com/office/drawing/2014/main" id="{00000000-0008-0000-0700-00001A000000}"/>
            </a:ext>
          </a:extLst>
        </xdr:cNvPr>
        <xdr:cNvCxnSpPr/>
      </xdr:nvCxnSpPr>
      <xdr:spPr>
        <a:xfrm flipH="1">
          <a:off x="10678886" y="5475513"/>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T</a:t>
          </a:r>
          <a:endParaRPr lang="en-US" sz="1100" b="1"/>
        </a:p>
      </xdr:txBody>
    </xdr:sp>
    <xdr:clientData/>
  </xdr:twoCellAnchor>
  <xdr:twoCellAnchor>
    <xdr:from>
      <xdr:col>16</xdr:col>
      <xdr:colOff>478972</xdr:colOff>
      <xdr:row>32</xdr:row>
      <xdr:rowOff>87085</xdr:rowOff>
    </xdr:from>
    <xdr:to>
      <xdr:col>18</xdr:col>
      <xdr:colOff>32658</xdr:colOff>
      <xdr:row>34</xdr:row>
      <xdr:rowOff>21770</xdr:rowOff>
    </xdr:to>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9927772" y="6663145"/>
          <a:ext cx="346166"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B</a:t>
          </a:r>
          <a:endParaRPr lang="en-US" sz="1100" b="1"/>
        </a:p>
      </xdr:txBody>
    </xdr:sp>
    <xdr:clientData/>
  </xdr:twoCellAnchor>
  <xdr:twoCellAnchor>
    <xdr:from>
      <xdr:col>9</xdr:col>
      <xdr:colOff>594361</xdr:colOff>
      <xdr:row>49</xdr:row>
      <xdr:rowOff>53340</xdr:rowOff>
    </xdr:from>
    <xdr:to>
      <xdr:col>11</xdr:col>
      <xdr:colOff>119742</xdr:colOff>
      <xdr:row>54</xdr:row>
      <xdr:rowOff>76200</xdr:rowOff>
    </xdr:to>
    <xdr:sp macro="" textlink="">
      <xdr:nvSpPr>
        <xdr:cNvPr id="31" name="Rectangle 30">
          <a:extLst>
            <a:ext uri="{FF2B5EF4-FFF2-40B4-BE49-F238E27FC236}">
              <a16:creationId xmlns:a16="http://schemas.microsoft.com/office/drawing/2014/main" id="{00000000-0008-0000-0700-00001F000000}"/>
            </a:ext>
          </a:extLst>
        </xdr:cNvPr>
        <xdr:cNvSpPr/>
      </xdr:nvSpPr>
      <xdr:spPr>
        <a:xfrm>
          <a:off x="5852161" y="10220597"/>
          <a:ext cx="962295" cy="893717"/>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19049</xdr:colOff>
      <xdr:row>44</xdr:row>
      <xdr:rowOff>152400</xdr:rowOff>
    </xdr:from>
    <xdr:to>
      <xdr:col>12</xdr:col>
      <xdr:colOff>522514</xdr:colOff>
      <xdr:row>60</xdr:row>
      <xdr:rowOff>76200</xdr:rowOff>
    </xdr:to>
    <xdr:sp macro="" textlink="">
      <xdr:nvSpPr>
        <xdr:cNvPr id="32" name="Rectangle 31">
          <a:extLst>
            <a:ext uri="{FF2B5EF4-FFF2-40B4-BE49-F238E27FC236}">
              <a16:creationId xmlns:a16="http://schemas.microsoft.com/office/drawing/2014/main" id="{00000000-0008-0000-0700-000020000000}"/>
            </a:ext>
          </a:extLst>
        </xdr:cNvPr>
        <xdr:cNvSpPr/>
      </xdr:nvSpPr>
      <xdr:spPr>
        <a:xfrm>
          <a:off x="5276849" y="9220200"/>
          <a:ext cx="2626179" cy="3135086"/>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7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57</xdr:row>
      <xdr:rowOff>22862</xdr:rowOff>
    </xdr:from>
    <xdr:to>
      <xdr:col>11</xdr:col>
      <xdr:colOff>97972</xdr:colOff>
      <xdr:row>57</xdr:row>
      <xdr:rowOff>22862</xdr:rowOff>
    </xdr:to>
    <xdr:cxnSp macro="">
      <xdr:nvCxnSpPr>
        <xdr:cNvPr id="34" name="Straight Arrow Connector 33">
          <a:extLst>
            <a:ext uri="{FF2B5EF4-FFF2-40B4-BE49-F238E27FC236}">
              <a16:creationId xmlns:a16="http://schemas.microsoft.com/office/drawing/2014/main" id="{00000000-0008-0000-0700-000022000000}"/>
            </a:ext>
          </a:extLst>
        </xdr:cNvPr>
        <xdr:cNvCxnSpPr/>
      </xdr:nvCxnSpPr>
      <xdr:spPr>
        <a:xfrm>
          <a:off x="5301343" y="11583491"/>
          <a:ext cx="1491343"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674912</xdr:colOff>
      <xdr:row>44</xdr:row>
      <xdr:rowOff>163285</xdr:rowOff>
    </xdr:from>
    <xdr:to>
      <xdr:col>11</xdr:col>
      <xdr:colOff>674913</xdr:colOff>
      <xdr:row>49</xdr:row>
      <xdr:rowOff>43543</xdr:rowOff>
    </xdr:to>
    <xdr:cxnSp macro="">
      <xdr:nvCxnSpPr>
        <xdr:cNvPr id="35" name="Straight Arrow Connector 34">
          <a:extLst>
            <a:ext uri="{FF2B5EF4-FFF2-40B4-BE49-F238E27FC236}">
              <a16:creationId xmlns:a16="http://schemas.microsoft.com/office/drawing/2014/main" id="{00000000-0008-0000-0700-000023000000}"/>
            </a:ext>
          </a:extLst>
        </xdr:cNvPr>
        <xdr:cNvCxnSpPr/>
      </xdr:nvCxnSpPr>
      <xdr:spPr>
        <a:xfrm flipH="1">
          <a:off x="7369626" y="9231085"/>
          <a:ext cx="1" cy="9797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370115</xdr:colOff>
      <xdr:row>44</xdr:row>
      <xdr:rowOff>174170</xdr:rowOff>
    </xdr:from>
    <xdr:to>
      <xdr:col>12</xdr:col>
      <xdr:colOff>370116</xdr:colOff>
      <xdr:row>54</xdr:row>
      <xdr:rowOff>119743</xdr:rowOff>
    </xdr:to>
    <xdr:cxnSp macro="">
      <xdr:nvCxnSpPr>
        <xdr:cNvPr id="36" name="Straight Arrow Connector 35">
          <a:extLst>
            <a:ext uri="{FF2B5EF4-FFF2-40B4-BE49-F238E27FC236}">
              <a16:creationId xmlns:a16="http://schemas.microsoft.com/office/drawing/2014/main" id="{00000000-0008-0000-0700-000024000000}"/>
            </a:ext>
          </a:extLst>
        </xdr:cNvPr>
        <xdr:cNvCxnSpPr/>
      </xdr:nvCxnSpPr>
      <xdr:spPr>
        <a:xfrm flipH="1">
          <a:off x="7750629" y="9241970"/>
          <a:ext cx="1" cy="1915887"/>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50</xdr:row>
      <xdr:rowOff>76200</xdr:rowOff>
    </xdr:to>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L</a:t>
          </a:r>
        </a:p>
      </xdr:txBody>
    </xdr:sp>
    <xdr:clientData/>
  </xdr:twoCellAnchor>
  <xdr:twoCellAnchor>
    <xdr:from>
      <xdr:col>10</xdr:col>
      <xdr:colOff>141514</xdr:colOff>
      <xdr:row>57</xdr:row>
      <xdr:rowOff>21772</xdr:rowOff>
    </xdr:from>
    <xdr:to>
      <xdr:col>10</xdr:col>
      <xdr:colOff>489857</xdr:colOff>
      <xdr:row>58</xdr:row>
      <xdr:rowOff>65314</xdr:rowOff>
    </xdr:to>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6150428" y="11582401"/>
          <a:ext cx="348343" cy="217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T</a:t>
          </a:r>
          <a:endParaRPr lang="en-US" sz="1100" b="1"/>
        </a:p>
      </xdr:txBody>
    </xdr:sp>
    <xdr:clientData/>
  </xdr:twoCellAnchor>
  <xdr:twoCellAnchor>
    <xdr:from>
      <xdr:col>11</xdr:col>
      <xdr:colOff>413656</xdr:colOff>
      <xdr:row>51</xdr:row>
      <xdr:rowOff>87085</xdr:rowOff>
    </xdr:from>
    <xdr:to>
      <xdr:col>12</xdr:col>
      <xdr:colOff>152399</xdr:colOff>
      <xdr:row>53</xdr:row>
      <xdr:rowOff>21770</xdr:rowOff>
    </xdr:to>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7035436" y="1052648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B</a:t>
          </a:r>
          <a:endParaRPr lang="en-US" sz="1100" b="1"/>
        </a:p>
      </xdr:txBody>
    </xdr:sp>
    <xdr:clientData/>
  </xdr:twoCellAnchor>
  <xdr:twoCellAnchor>
    <xdr:from>
      <xdr:col>8</xdr:col>
      <xdr:colOff>272143</xdr:colOff>
      <xdr:row>21</xdr:row>
      <xdr:rowOff>114300</xdr:rowOff>
    </xdr:from>
    <xdr:to>
      <xdr:col>8</xdr:col>
      <xdr:colOff>272143</xdr:colOff>
      <xdr:row>60</xdr:row>
      <xdr:rowOff>163285</xdr:rowOff>
    </xdr:to>
    <xdr:cxnSp macro="">
      <xdr:nvCxnSpPr>
        <xdr:cNvPr id="51" name="Straight Connector 50">
          <a:extLst>
            <a:ext uri="{FF2B5EF4-FFF2-40B4-BE49-F238E27FC236}">
              <a16:creationId xmlns:a16="http://schemas.microsoft.com/office/drawing/2014/main" id="{00000000-0008-0000-07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xdr:colOff>
      <xdr:row>64</xdr:row>
      <xdr:rowOff>68580</xdr:rowOff>
    </xdr:from>
    <xdr:to>
      <xdr:col>4</xdr:col>
      <xdr:colOff>598714</xdr:colOff>
      <xdr:row>71</xdr:row>
      <xdr:rowOff>159669</xdr:rowOff>
    </xdr:to>
    <xdr:pic>
      <xdr:nvPicPr>
        <xdr:cNvPr id="2" name="Picture 8">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8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61</xdr:row>
      <xdr:rowOff>76200</xdr:rowOff>
    </xdr:to>
    <xdr:sp macro="" textlink="">
      <xdr:nvSpPr>
        <xdr:cNvPr id="6" name="Rectangle 5">
          <a:extLst>
            <a:ext uri="{FF2B5EF4-FFF2-40B4-BE49-F238E27FC236}">
              <a16:creationId xmlns:a16="http://schemas.microsoft.com/office/drawing/2014/main" id="{00000000-0008-0000-08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293914</xdr:colOff>
      <xdr:row>39</xdr:row>
      <xdr:rowOff>76200</xdr:rowOff>
    </xdr:to>
    <xdr:cxnSp macro="">
      <xdr:nvCxnSpPr>
        <xdr:cNvPr id="7" name="Straight Arrow Connector 6">
          <a:extLst>
            <a:ext uri="{FF2B5EF4-FFF2-40B4-BE49-F238E27FC236}">
              <a16:creationId xmlns:a16="http://schemas.microsoft.com/office/drawing/2014/main" id="{00000000-0008-0000-0800-000007000000}"/>
            </a:ext>
          </a:extLst>
        </xdr:cNvPr>
        <xdr:cNvCxnSpPr/>
      </xdr:nvCxnSpPr>
      <xdr:spPr>
        <a:xfrm flipH="1" flipV="1">
          <a:off x="481148" y="6035040"/>
          <a:ext cx="10886" cy="1981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206828</xdr:rowOff>
    </xdr:from>
    <xdr:to>
      <xdr:col>1</xdr:col>
      <xdr:colOff>283028</xdr:colOff>
      <xdr:row>61</xdr:row>
      <xdr:rowOff>21771</xdr:rowOff>
    </xdr:to>
    <xdr:cxnSp macro="">
      <xdr:nvCxnSpPr>
        <xdr:cNvPr id="8" name="Straight Arrow Connector 7">
          <a:extLst>
            <a:ext uri="{FF2B5EF4-FFF2-40B4-BE49-F238E27FC236}">
              <a16:creationId xmlns:a16="http://schemas.microsoft.com/office/drawing/2014/main" id="{00000000-0008-0000-0800-000008000000}"/>
            </a:ext>
          </a:extLst>
        </xdr:cNvPr>
        <xdr:cNvCxnSpPr/>
      </xdr:nvCxnSpPr>
      <xdr:spPr>
        <a:xfrm>
          <a:off x="481148" y="8687888"/>
          <a:ext cx="0" cy="354112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206829</xdr:colOff>
      <xdr:row>26</xdr:row>
      <xdr:rowOff>21849</xdr:rowOff>
    </xdr:from>
    <xdr:to>
      <xdr:col>8</xdr:col>
      <xdr:colOff>119743</xdr:colOff>
      <xdr:row>26</xdr:row>
      <xdr:rowOff>29935</xdr:rowOff>
    </xdr:to>
    <xdr:cxnSp macro="">
      <xdr:nvCxnSpPr>
        <xdr:cNvPr id="9" name="Straight Arrow Connector 8">
          <a:extLst>
            <a:ext uri="{FF2B5EF4-FFF2-40B4-BE49-F238E27FC236}">
              <a16:creationId xmlns:a16="http://schemas.microsoft.com/office/drawing/2014/main" id="{00000000-0008-0000-0800-000009000000}"/>
            </a:ext>
          </a:extLst>
        </xdr:cNvPr>
        <xdr:cNvCxnSpPr/>
      </xdr:nvCxnSpPr>
      <xdr:spPr>
        <a:xfrm flipV="1">
          <a:off x="3973286" y="5486478"/>
          <a:ext cx="1132114" cy="8086"/>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381003</xdr:colOff>
      <xdr:row>26</xdr:row>
      <xdr:rowOff>54429</xdr:rowOff>
    </xdr:from>
    <xdr:to>
      <xdr:col>3</xdr:col>
      <xdr:colOff>598714</xdr:colOff>
      <xdr:row>26</xdr:row>
      <xdr:rowOff>54429</xdr:rowOff>
    </xdr:to>
    <xdr:cxnSp macro="">
      <xdr:nvCxnSpPr>
        <xdr:cNvPr id="10" name="Straight Arrow Connector 9">
          <a:extLst>
            <a:ext uri="{FF2B5EF4-FFF2-40B4-BE49-F238E27FC236}">
              <a16:creationId xmlns:a16="http://schemas.microsoft.com/office/drawing/2014/main" id="{00000000-0008-0000-0800-00000A000000}"/>
            </a:ext>
          </a:extLst>
        </xdr:cNvPr>
        <xdr:cNvCxnSpPr/>
      </xdr:nvCxnSpPr>
      <xdr:spPr>
        <a:xfrm flipH="1">
          <a:off x="1709060" y="5519058"/>
          <a:ext cx="827311"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594362</xdr:colOff>
      <xdr:row>30</xdr:row>
      <xdr:rowOff>53340</xdr:rowOff>
    </xdr:from>
    <xdr:to>
      <xdr:col>11</xdr:col>
      <xdr:colOff>54428</xdr:colOff>
      <xdr:row>35</xdr:row>
      <xdr:rowOff>76200</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6374676" y="6214654"/>
          <a:ext cx="820781"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25</xdr:row>
      <xdr:rowOff>152400</xdr:rowOff>
    </xdr:from>
    <xdr:to>
      <xdr:col>13</xdr:col>
      <xdr:colOff>119743</xdr:colOff>
      <xdr:row>42</xdr:row>
      <xdr:rowOff>76200</xdr:rowOff>
    </xdr:to>
    <xdr:sp macro="" textlink="">
      <xdr:nvSpPr>
        <xdr:cNvPr id="12" name="Rectangle 11">
          <a:extLst>
            <a:ext uri="{FF2B5EF4-FFF2-40B4-BE49-F238E27FC236}">
              <a16:creationId xmlns:a16="http://schemas.microsoft.com/office/drawing/2014/main" id="{00000000-0008-0000-0800-00000C000000}"/>
            </a:ext>
          </a:extLst>
        </xdr:cNvPr>
        <xdr:cNvSpPr/>
      </xdr:nvSpPr>
      <xdr:spPr>
        <a:xfrm>
          <a:off x="5799364" y="5442857"/>
          <a:ext cx="2615293"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8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228601</xdr:rowOff>
    </xdr:from>
    <xdr:to>
      <xdr:col>11</xdr:col>
      <xdr:colOff>76200</xdr:colOff>
      <xdr:row>36</xdr:row>
      <xdr:rowOff>228601</xdr:rowOff>
    </xdr:to>
    <xdr:cxnSp macro="">
      <xdr:nvCxnSpPr>
        <xdr:cNvPr id="14" name="Straight Arrow Connector 13">
          <a:extLst>
            <a:ext uri="{FF2B5EF4-FFF2-40B4-BE49-F238E27FC236}">
              <a16:creationId xmlns:a16="http://schemas.microsoft.com/office/drawing/2014/main" id="{00000000-0008-0000-0800-00000E000000}"/>
            </a:ext>
          </a:extLst>
        </xdr:cNvPr>
        <xdr:cNvCxnSpPr/>
      </xdr:nvCxnSpPr>
      <xdr:spPr>
        <a:xfrm>
          <a:off x="5823857" y="7456715"/>
          <a:ext cx="1469572"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87084</xdr:colOff>
      <xdr:row>25</xdr:row>
      <xdr:rowOff>163285</xdr:rowOff>
    </xdr:from>
    <xdr:to>
      <xdr:col>12</xdr:col>
      <xdr:colOff>87085</xdr:colOff>
      <xdr:row>30</xdr:row>
      <xdr:rowOff>43543</xdr:rowOff>
    </xdr:to>
    <xdr:cxnSp macro="">
      <xdr:nvCxnSpPr>
        <xdr:cNvPr id="15" name="Straight Arrow Connector 14">
          <a:extLst>
            <a:ext uri="{FF2B5EF4-FFF2-40B4-BE49-F238E27FC236}">
              <a16:creationId xmlns:a16="http://schemas.microsoft.com/office/drawing/2014/main" id="{00000000-0008-0000-0800-00000F000000}"/>
            </a:ext>
          </a:extLst>
        </xdr:cNvPr>
        <xdr:cNvCxnSpPr/>
      </xdr:nvCxnSpPr>
      <xdr:spPr>
        <a:xfrm flipH="1">
          <a:off x="7837713" y="54537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424543</xdr:colOff>
      <xdr:row>25</xdr:row>
      <xdr:rowOff>163284</xdr:rowOff>
    </xdr:from>
    <xdr:to>
      <xdr:col>12</xdr:col>
      <xdr:colOff>424544</xdr:colOff>
      <xdr:row>35</xdr:row>
      <xdr:rowOff>108856</xdr:rowOff>
    </xdr:to>
    <xdr:cxnSp macro="">
      <xdr:nvCxnSpPr>
        <xdr:cNvPr id="16" name="Straight Arrow Connector 15">
          <a:extLst>
            <a:ext uri="{FF2B5EF4-FFF2-40B4-BE49-F238E27FC236}">
              <a16:creationId xmlns:a16="http://schemas.microsoft.com/office/drawing/2014/main" id="{00000000-0008-0000-0800-000010000000}"/>
            </a:ext>
          </a:extLst>
        </xdr:cNvPr>
        <xdr:cNvCxnSpPr/>
      </xdr:nvCxnSpPr>
      <xdr:spPr>
        <a:xfrm flipH="1">
          <a:off x="8175172" y="5453741"/>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8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8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a:t>
          </a:r>
          <a:r>
            <a:rPr lang="en-US" sz="1600" b="1">
              <a:solidFill>
                <a:srgbClr val="0197C9"/>
              </a:solidFill>
            </a:rPr>
            <a:t>T</a:t>
          </a:r>
          <a:endParaRPr lang="en-US" sz="1100" b="1">
            <a:solidFill>
              <a:srgbClr val="0197C9"/>
            </a:solidFill>
          </a:endParaRPr>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14</xdr:col>
      <xdr:colOff>563883</xdr:colOff>
      <xdr:row>30</xdr:row>
      <xdr:rowOff>53340</xdr:rowOff>
    </xdr:from>
    <xdr:to>
      <xdr:col>16</xdr:col>
      <xdr:colOff>141516</xdr:colOff>
      <xdr:row>35</xdr:row>
      <xdr:rowOff>76200</xdr:rowOff>
    </xdr:to>
    <xdr:sp macro="" textlink="">
      <xdr:nvSpPr>
        <xdr:cNvPr id="21" name="Rectangle 20">
          <a:extLst>
            <a:ext uri="{FF2B5EF4-FFF2-40B4-BE49-F238E27FC236}">
              <a16:creationId xmlns:a16="http://schemas.microsoft.com/office/drawing/2014/main" id="{00000000-0008-0000-0800-000015000000}"/>
            </a:ext>
          </a:extLst>
        </xdr:cNvPr>
        <xdr:cNvSpPr/>
      </xdr:nvSpPr>
      <xdr:spPr>
        <a:xfrm>
          <a:off x="9359540" y="6214654"/>
          <a:ext cx="753290"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468086</xdr:colOff>
      <xdr:row>25</xdr:row>
      <xdr:rowOff>152400</xdr:rowOff>
    </xdr:from>
    <xdr:to>
      <xdr:col>18</xdr:col>
      <xdr:colOff>359229</xdr:colOff>
      <xdr:row>42</xdr:row>
      <xdr:rowOff>76200</xdr:rowOff>
    </xdr:to>
    <xdr:sp macro="" textlink="">
      <xdr:nvSpPr>
        <xdr:cNvPr id="22" name="Rectangle 21">
          <a:extLst>
            <a:ext uri="{FF2B5EF4-FFF2-40B4-BE49-F238E27FC236}">
              <a16:creationId xmlns:a16="http://schemas.microsoft.com/office/drawing/2014/main" id="{00000000-0008-0000-0800-000016000000}"/>
            </a:ext>
          </a:extLst>
        </xdr:cNvPr>
        <xdr:cNvSpPr/>
      </xdr:nvSpPr>
      <xdr:spPr>
        <a:xfrm>
          <a:off x="8763000" y="5442857"/>
          <a:ext cx="2362200"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800-000017000000}"/>
            </a:ext>
          </a:extLst>
        </xdr:cNvPr>
        <xdr:cNvCxnSpPr/>
      </xdr:nvCxnSpPr>
      <xdr:spPr>
        <a:xfrm>
          <a:off x="828620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228601</xdr:rowOff>
    </xdr:from>
    <xdr:to>
      <xdr:col>16</xdr:col>
      <xdr:colOff>163286</xdr:colOff>
      <xdr:row>36</xdr:row>
      <xdr:rowOff>228601</xdr:rowOff>
    </xdr:to>
    <xdr:cxnSp macro="">
      <xdr:nvCxnSpPr>
        <xdr:cNvPr id="24" name="Straight Arrow Connector 23">
          <a:extLst>
            <a:ext uri="{FF2B5EF4-FFF2-40B4-BE49-F238E27FC236}">
              <a16:creationId xmlns:a16="http://schemas.microsoft.com/office/drawing/2014/main" id="{00000000-0008-0000-0800-000018000000}"/>
            </a:ext>
          </a:extLst>
        </xdr:cNvPr>
        <xdr:cNvCxnSpPr/>
      </xdr:nvCxnSpPr>
      <xdr:spPr>
        <a:xfrm>
          <a:off x="8915400" y="7456715"/>
          <a:ext cx="137160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21770</xdr:colOff>
      <xdr:row>25</xdr:row>
      <xdr:rowOff>152399</xdr:rowOff>
    </xdr:from>
    <xdr:to>
      <xdr:col>17</xdr:col>
      <xdr:colOff>21771</xdr:colOff>
      <xdr:row>30</xdr:row>
      <xdr:rowOff>32657</xdr:rowOff>
    </xdr:to>
    <xdr:cxnSp macro="">
      <xdr:nvCxnSpPr>
        <xdr:cNvPr id="25" name="Straight Arrow Connector 24">
          <a:extLst>
            <a:ext uri="{FF2B5EF4-FFF2-40B4-BE49-F238E27FC236}">
              <a16:creationId xmlns:a16="http://schemas.microsoft.com/office/drawing/2014/main" id="{00000000-0008-0000-0800-000019000000}"/>
            </a:ext>
          </a:extLst>
        </xdr:cNvPr>
        <xdr:cNvCxnSpPr/>
      </xdr:nvCxnSpPr>
      <xdr:spPr>
        <a:xfrm flipH="1">
          <a:off x="10678884" y="5442856"/>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152401</xdr:colOff>
      <xdr:row>25</xdr:row>
      <xdr:rowOff>152399</xdr:rowOff>
    </xdr:from>
    <xdr:to>
      <xdr:col>18</xdr:col>
      <xdr:colOff>152402</xdr:colOff>
      <xdr:row>35</xdr:row>
      <xdr:rowOff>97971</xdr:rowOff>
    </xdr:to>
    <xdr:cxnSp macro="">
      <xdr:nvCxnSpPr>
        <xdr:cNvPr id="26" name="Straight Arrow Connector 25">
          <a:extLst>
            <a:ext uri="{FF2B5EF4-FFF2-40B4-BE49-F238E27FC236}">
              <a16:creationId xmlns:a16="http://schemas.microsoft.com/office/drawing/2014/main" id="{00000000-0008-0000-0800-00001A000000}"/>
            </a:ext>
          </a:extLst>
        </xdr:cNvPr>
        <xdr:cNvCxnSpPr/>
      </xdr:nvCxnSpPr>
      <xdr:spPr>
        <a:xfrm flipH="1">
          <a:off x="11146972" y="5442856"/>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8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8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8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16</xdr:col>
      <xdr:colOff>478972</xdr:colOff>
      <xdr:row>32</xdr:row>
      <xdr:rowOff>87085</xdr:rowOff>
    </xdr:from>
    <xdr:to>
      <xdr:col>18</xdr:col>
      <xdr:colOff>32658</xdr:colOff>
      <xdr:row>34</xdr:row>
      <xdr:rowOff>21770</xdr:rowOff>
    </xdr:to>
    <xdr:sp macro="" textlink="">
      <xdr:nvSpPr>
        <xdr:cNvPr id="30" name="TextBox 29">
          <a:extLst>
            <a:ext uri="{FF2B5EF4-FFF2-40B4-BE49-F238E27FC236}">
              <a16:creationId xmlns:a16="http://schemas.microsoft.com/office/drawing/2014/main" id="{00000000-0008-0000-0800-00001E000000}"/>
            </a:ext>
          </a:extLst>
        </xdr:cNvPr>
        <xdr:cNvSpPr txBox="1"/>
      </xdr:nvSpPr>
      <xdr:spPr>
        <a:xfrm>
          <a:off x="9927772" y="6663145"/>
          <a:ext cx="346166"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9</xdr:col>
      <xdr:colOff>594363</xdr:colOff>
      <xdr:row>49</xdr:row>
      <xdr:rowOff>53340</xdr:rowOff>
    </xdr:from>
    <xdr:to>
      <xdr:col>11</xdr:col>
      <xdr:colOff>185058</xdr:colOff>
      <xdr:row>55</xdr:row>
      <xdr:rowOff>76200</xdr:rowOff>
    </xdr:to>
    <xdr:sp macro="" textlink="">
      <xdr:nvSpPr>
        <xdr:cNvPr id="31" name="Rectangle 30">
          <a:extLst>
            <a:ext uri="{FF2B5EF4-FFF2-40B4-BE49-F238E27FC236}">
              <a16:creationId xmlns:a16="http://schemas.microsoft.com/office/drawing/2014/main" id="{00000000-0008-0000-0800-00001F000000}"/>
            </a:ext>
          </a:extLst>
        </xdr:cNvPr>
        <xdr:cNvSpPr/>
      </xdr:nvSpPr>
      <xdr:spPr>
        <a:xfrm>
          <a:off x="6374677" y="10220597"/>
          <a:ext cx="951410" cy="893717"/>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44</xdr:row>
      <xdr:rowOff>152400</xdr:rowOff>
    </xdr:from>
    <xdr:to>
      <xdr:col>13</xdr:col>
      <xdr:colOff>65315</xdr:colOff>
      <xdr:row>61</xdr:row>
      <xdr:rowOff>76200</xdr:rowOff>
    </xdr:to>
    <xdr:sp macro="" textlink="">
      <xdr:nvSpPr>
        <xdr:cNvPr id="32" name="Rectangle 31">
          <a:extLst>
            <a:ext uri="{FF2B5EF4-FFF2-40B4-BE49-F238E27FC236}">
              <a16:creationId xmlns:a16="http://schemas.microsoft.com/office/drawing/2014/main" id="{00000000-0008-0000-0800-000020000000}"/>
            </a:ext>
          </a:extLst>
        </xdr:cNvPr>
        <xdr:cNvSpPr/>
      </xdr:nvSpPr>
      <xdr:spPr>
        <a:xfrm>
          <a:off x="5799364" y="9220200"/>
          <a:ext cx="2560865" cy="3135086"/>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8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57</xdr:row>
      <xdr:rowOff>1090</xdr:rowOff>
    </xdr:from>
    <xdr:to>
      <xdr:col>11</xdr:col>
      <xdr:colOff>228600</xdr:colOff>
      <xdr:row>57</xdr:row>
      <xdr:rowOff>1090</xdr:rowOff>
    </xdr:to>
    <xdr:cxnSp macro="">
      <xdr:nvCxnSpPr>
        <xdr:cNvPr id="34" name="Straight Arrow Connector 33">
          <a:extLst>
            <a:ext uri="{FF2B5EF4-FFF2-40B4-BE49-F238E27FC236}">
              <a16:creationId xmlns:a16="http://schemas.microsoft.com/office/drawing/2014/main" id="{00000000-0008-0000-0800-000022000000}"/>
            </a:ext>
          </a:extLst>
        </xdr:cNvPr>
        <xdr:cNvCxnSpPr/>
      </xdr:nvCxnSpPr>
      <xdr:spPr>
        <a:xfrm>
          <a:off x="5823857" y="11387547"/>
          <a:ext cx="1621972"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54427</xdr:colOff>
      <xdr:row>44</xdr:row>
      <xdr:rowOff>152400</xdr:rowOff>
    </xdr:from>
    <xdr:to>
      <xdr:col>12</xdr:col>
      <xdr:colOff>54428</xdr:colOff>
      <xdr:row>49</xdr:row>
      <xdr:rowOff>32658</xdr:rowOff>
    </xdr:to>
    <xdr:cxnSp macro="">
      <xdr:nvCxnSpPr>
        <xdr:cNvPr id="35" name="Straight Arrow Connector 34">
          <a:extLst>
            <a:ext uri="{FF2B5EF4-FFF2-40B4-BE49-F238E27FC236}">
              <a16:creationId xmlns:a16="http://schemas.microsoft.com/office/drawing/2014/main" id="{00000000-0008-0000-0800-000023000000}"/>
            </a:ext>
          </a:extLst>
        </xdr:cNvPr>
        <xdr:cNvCxnSpPr/>
      </xdr:nvCxnSpPr>
      <xdr:spPr>
        <a:xfrm flipH="1">
          <a:off x="7881256" y="9220200"/>
          <a:ext cx="1" cy="9797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457201</xdr:colOff>
      <xdr:row>44</xdr:row>
      <xdr:rowOff>141512</xdr:rowOff>
    </xdr:from>
    <xdr:to>
      <xdr:col>12</xdr:col>
      <xdr:colOff>457202</xdr:colOff>
      <xdr:row>55</xdr:row>
      <xdr:rowOff>87085</xdr:rowOff>
    </xdr:to>
    <xdr:cxnSp macro="">
      <xdr:nvCxnSpPr>
        <xdr:cNvPr id="36" name="Straight Arrow Connector 35">
          <a:extLst>
            <a:ext uri="{FF2B5EF4-FFF2-40B4-BE49-F238E27FC236}">
              <a16:creationId xmlns:a16="http://schemas.microsoft.com/office/drawing/2014/main" id="{00000000-0008-0000-0800-000024000000}"/>
            </a:ext>
          </a:extLst>
        </xdr:cNvPr>
        <xdr:cNvCxnSpPr/>
      </xdr:nvCxnSpPr>
      <xdr:spPr>
        <a:xfrm flipH="1">
          <a:off x="8284030" y="9209312"/>
          <a:ext cx="1" cy="1915887"/>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51</xdr:row>
      <xdr:rowOff>76200</xdr:rowOff>
    </xdr:to>
    <xdr:sp macro="" textlink="">
      <xdr:nvSpPr>
        <xdr:cNvPr id="37" name="TextBox 36">
          <a:extLst>
            <a:ext uri="{FF2B5EF4-FFF2-40B4-BE49-F238E27FC236}">
              <a16:creationId xmlns:a16="http://schemas.microsoft.com/office/drawing/2014/main" id="{00000000-0008-0000-08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56</xdr:row>
      <xdr:rowOff>250372</xdr:rowOff>
    </xdr:from>
    <xdr:to>
      <xdr:col>10</xdr:col>
      <xdr:colOff>500743</xdr:colOff>
      <xdr:row>58</xdr:row>
      <xdr:rowOff>43542</xdr:rowOff>
    </xdr:to>
    <xdr:sp macro="" textlink="">
      <xdr:nvSpPr>
        <xdr:cNvPr id="38" name="TextBox 37">
          <a:extLst>
            <a:ext uri="{FF2B5EF4-FFF2-40B4-BE49-F238E27FC236}">
              <a16:creationId xmlns:a16="http://schemas.microsoft.com/office/drawing/2014/main" id="{00000000-0008-0000-0800-000026000000}"/>
            </a:ext>
          </a:extLst>
        </xdr:cNvPr>
        <xdr:cNvSpPr txBox="1"/>
      </xdr:nvSpPr>
      <xdr:spPr>
        <a:xfrm>
          <a:off x="6164580" y="11314612"/>
          <a:ext cx="348343" cy="21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8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413656</xdr:colOff>
      <xdr:row>52</xdr:row>
      <xdr:rowOff>87085</xdr:rowOff>
    </xdr:from>
    <xdr:to>
      <xdr:col>12</xdr:col>
      <xdr:colOff>152399</xdr:colOff>
      <xdr:row>54</xdr:row>
      <xdr:rowOff>21770</xdr:rowOff>
    </xdr:to>
    <xdr:sp macro="" textlink="">
      <xdr:nvSpPr>
        <xdr:cNvPr id="40" name="TextBox 39">
          <a:extLst>
            <a:ext uri="{FF2B5EF4-FFF2-40B4-BE49-F238E27FC236}">
              <a16:creationId xmlns:a16="http://schemas.microsoft.com/office/drawing/2014/main" id="{00000000-0008-0000-0800-000028000000}"/>
            </a:ext>
          </a:extLst>
        </xdr:cNvPr>
        <xdr:cNvSpPr txBox="1"/>
      </xdr:nvSpPr>
      <xdr:spPr>
        <a:xfrm>
          <a:off x="7035436" y="1052648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8</xdr:col>
      <xdr:colOff>272143</xdr:colOff>
      <xdr:row>21</xdr:row>
      <xdr:rowOff>114300</xdr:rowOff>
    </xdr:from>
    <xdr:to>
      <xdr:col>8</xdr:col>
      <xdr:colOff>272143</xdr:colOff>
      <xdr:row>61</xdr:row>
      <xdr:rowOff>163285</xdr:rowOff>
    </xdr:to>
    <xdr:cxnSp macro="">
      <xdr:nvCxnSpPr>
        <xdr:cNvPr id="51" name="Straight Connector 50">
          <a:extLst>
            <a:ext uri="{FF2B5EF4-FFF2-40B4-BE49-F238E27FC236}">
              <a16:creationId xmlns:a16="http://schemas.microsoft.com/office/drawing/2014/main" id="{00000000-0008-0000-08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xdr:colOff>
      <xdr:row>63</xdr:row>
      <xdr:rowOff>68580</xdr:rowOff>
    </xdr:from>
    <xdr:to>
      <xdr:col>5</xdr:col>
      <xdr:colOff>54428</xdr:colOff>
      <xdr:row>70</xdr:row>
      <xdr:rowOff>159669</xdr:rowOff>
    </xdr:to>
    <xdr:pic>
      <xdr:nvPicPr>
        <xdr:cNvPr id="2" name="Picture 8">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9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60</xdr:row>
      <xdr:rowOff>76200</xdr:rowOff>
    </xdr:to>
    <xdr:sp macro="" textlink="">
      <xdr:nvSpPr>
        <xdr:cNvPr id="6" name="Rectangle 5">
          <a:extLst>
            <a:ext uri="{FF2B5EF4-FFF2-40B4-BE49-F238E27FC236}">
              <a16:creationId xmlns:a16="http://schemas.microsoft.com/office/drawing/2014/main" id="{00000000-0008-0000-09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292957</xdr:colOff>
      <xdr:row>38</xdr:row>
      <xdr:rowOff>76200</xdr:rowOff>
    </xdr:to>
    <xdr:cxnSp macro="">
      <xdr:nvCxnSpPr>
        <xdr:cNvPr id="7" name="Straight Arrow Connector 6">
          <a:extLst>
            <a:ext uri="{FF2B5EF4-FFF2-40B4-BE49-F238E27FC236}">
              <a16:creationId xmlns:a16="http://schemas.microsoft.com/office/drawing/2014/main" id="{00000000-0008-0000-0900-000007000000}"/>
            </a:ext>
          </a:extLst>
        </xdr:cNvPr>
        <xdr:cNvCxnSpPr/>
      </xdr:nvCxnSpPr>
      <xdr:spPr>
        <a:xfrm flipH="1" flipV="1">
          <a:off x="478971" y="5987143"/>
          <a:ext cx="9929" cy="1807028"/>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293914</xdr:rowOff>
    </xdr:from>
    <xdr:to>
      <xdr:col>1</xdr:col>
      <xdr:colOff>283028</xdr:colOff>
      <xdr:row>60</xdr:row>
      <xdr:rowOff>21771</xdr:rowOff>
    </xdr:to>
    <xdr:cxnSp macro="">
      <xdr:nvCxnSpPr>
        <xdr:cNvPr id="8" name="Straight Arrow Connector 7">
          <a:extLst>
            <a:ext uri="{FF2B5EF4-FFF2-40B4-BE49-F238E27FC236}">
              <a16:creationId xmlns:a16="http://schemas.microsoft.com/office/drawing/2014/main" id="{00000000-0008-0000-0900-000008000000}"/>
            </a:ext>
          </a:extLst>
        </xdr:cNvPr>
        <xdr:cNvCxnSpPr/>
      </xdr:nvCxnSpPr>
      <xdr:spPr>
        <a:xfrm>
          <a:off x="478971" y="8730343"/>
          <a:ext cx="0" cy="3570514"/>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141514</xdr:colOff>
      <xdr:row>26</xdr:row>
      <xdr:rowOff>21849</xdr:rowOff>
    </xdr:from>
    <xdr:to>
      <xdr:col>8</xdr:col>
      <xdr:colOff>119743</xdr:colOff>
      <xdr:row>26</xdr:row>
      <xdr:rowOff>30402</xdr:rowOff>
    </xdr:to>
    <xdr:cxnSp macro="">
      <xdr:nvCxnSpPr>
        <xdr:cNvPr id="9" name="Straight Arrow Connector 8">
          <a:extLst>
            <a:ext uri="{FF2B5EF4-FFF2-40B4-BE49-F238E27FC236}">
              <a16:creationId xmlns:a16="http://schemas.microsoft.com/office/drawing/2014/main" id="{00000000-0008-0000-0900-000009000000}"/>
            </a:ext>
          </a:extLst>
        </xdr:cNvPr>
        <xdr:cNvCxnSpPr/>
      </xdr:nvCxnSpPr>
      <xdr:spPr>
        <a:xfrm flipV="1">
          <a:off x="3907971" y="5486478"/>
          <a:ext cx="1197429" cy="855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381003</xdr:colOff>
      <xdr:row>26</xdr:row>
      <xdr:rowOff>54429</xdr:rowOff>
    </xdr:from>
    <xdr:to>
      <xdr:col>3</xdr:col>
      <xdr:colOff>544286</xdr:colOff>
      <xdr:row>26</xdr:row>
      <xdr:rowOff>54429</xdr:rowOff>
    </xdr:to>
    <xdr:cxnSp macro="">
      <xdr:nvCxnSpPr>
        <xdr:cNvPr id="10" name="Straight Arrow Connector 9">
          <a:extLst>
            <a:ext uri="{FF2B5EF4-FFF2-40B4-BE49-F238E27FC236}">
              <a16:creationId xmlns:a16="http://schemas.microsoft.com/office/drawing/2014/main" id="{00000000-0008-0000-0900-00000A000000}"/>
            </a:ext>
          </a:extLst>
        </xdr:cNvPr>
        <xdr:cNvCxnSpPr/>
      </xdr:nvCxnSpPr>
      <xdr:spPr>
        <a:xfrm flipH="1">
          <a:off x="1709060" y="5519058"/>
          <a:ext cx="772883"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594362</xdr:colOff>
      <xdr:row>30</xdr:row>
      <xdr:rowOff>53340</xdr:rowOff>
    </xdr:from>
    <xdr:to>
      <xdr:col>11</xdr:col>
      <xdr:colOff>76200</xdr:colOff>
      <xdr:row>35</xdr:row>
      <xdr:rowOff>76200</xdr:rowOff>
    </xdr:to>
    <xdr:sp macro="" textlink="">
      <xdr:nvSpPr>
        <xdr:cNvPr id="11" name="Rectangle 10">
          <a:extLst>
            <a:ext uri="{FF2B5EF4-FFF2-40B4-BE49-F238E27FC236}">
              <a16:creationId xmlns:a16="http://schemas.microsoft.com/office/drawing/2014/main" id="{00000000-0008-0000-0900-00000B000000}"/>
            </a:ext>
          </a:extLst>
        </xdr:cNvPr>
        <xdr:cNvSpPr/>
      </xdr:nvSpPr>
      <xdr:spPr>
        <a:xfrm>
          <a:off x="6374676" y="6062254"/>
          <a:ext cx="918753"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25</xdr:row>
      <xdr:rowOff>152400</xdr:rowOff>
    </xdr:from>
    <xdr:to>
      <xdr:col>12</xdr:col>
      <xdr:colOff>500742</xdr:colOff>
      <xdr:row>42</xdr:row>
      <xdr:rowOff>76200</xdr:rowOff>
    </xdr:to>
    <xdr:sp macro="" textlink="">
      <xdr:nvSpPr>
        <xdr:cNvPr id="12" name="Rectangle 11">
          <a:extLst>
            <a:ext uri="{FF2B5EF4-FFF2-40B4-BE49-F238E27FC236}">
              <a16:creationId xmlns:a16="http://schemas.microsoft.com/office/drawing/2014/main" id="{00000000-0008-0000-0900-00000C000000}"/>
            </a:ext>
          </a:extLst>
        </xdr:cNvPr>
        <xdr:cNvSpPr/>
      </xdr:nvSpPr>
      <xdr:spPr>
        <a:xfrm>
          <a:off x="5799364" y="5290457"/>
          <a:ext cx="2604407"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9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228601</xdr:rowOff>
    </xdr:from>
    <xdr:to>
      <xdr:col>11</xdr:col>
      <xdr:colOff>97971</xdr:colOff>
      <xdr:row>36</xdr:row>
      <xdr:rowOff>228601</xdr:rowOff>
    </xdr:to>
    <xdr:cxnSp macro="">
      <xdr:nvCxnSpPr>
        <xdr:cNvPr id="14" name="Straight Arrow Connector 13">
          <a:extLst>
            <a:ext uri="{FF2B5EF4-FFF2-40B4-BE49-F238E27FC236}">
              <a16:creationId xmlns:a16="http://schemas.microsoft.com/office/drawing/2014/main" id="{00000000-0008-0000-0900-00000E000000}"/>
            </a:ext>
          </a:extLst>
        </xdr:cNvPr>
        <xdr:cNvCxnSpPr/>
      </xdr:nvCxnSpPr>
      <xdr:spPr>
        <a:xfrm>
          <a:off x="5823857" y="7304315"/>
          <a:ext cx="1491343"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674912</xdr:colOff>
      <xdr:row>25</xdr:row>
      <xdr:rowOff>152400</xdr:rowOff>
    </xdr:from>
    <xdr:to>
      <xdr:col>11</xdr:col>
      <xdr:colOff>674913</xdr:colOff>
      <xdr:row>30</xdr:row>
      <xdr:rowOff>32658</xdr:rowOff>
    </xdr:to>
    <xdr:cxnSp macro="">
      <xdr:nvCxnSpPr>
        <xdr:cNvPr id="15" name="Straight Arrow Connector 14">
          <a:extLst>
            <a:ext uri="{FF2B5EF4-FFF2-40B4-BE49-F238E27FC236}">
              <a16:creationId xmlns:a16="http://schemas.microsoft.com/office/drawing/2014/main" id="{00000000-0008-0000-0900-00000F000000}"/>
            </a:ext>
          </a:extLst>
        </xdr:cNvPr>
        <xdr:cNvCxnSpPr/>
      </xdr:nvCxnSpPr>
      <xdr:spPr>
        <a:xfrm flipH="1">
          <a:off x="7892141" y="5290457"/>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250372</xdr:colOff>
      <xdr:row>25</xdr:row>
      <xdr:rowOff>174170</xdr:rowOff>
    </xdr:from>
    <xdr:to>
      <xdr:col>12</xdr:col>
      <xdr:colOff>250373</xdr:colOff>
      <xdr:row>35</xdr:row>
      <xdr:rowOff>119742</xdr:rowOff>
    </xdr:to>
    <xdr:cxnSp macro="">
      <xdr:nvCxnSpPr>
        <xdr:cNvPr id="16" name="Straight Arrow Connector 15">
          <a:extLst>
            <a:ext uri="{FF2B5EF4-FFF2-40B4-BE49-F238E27FC236}">
              <a16:creationId xmlns:a16="http://schemas.microsoft.com/office/drawing/2014/main" id="{00000000-0008-0000-0900-000010000000}"/>
            </a:ext>
          </a:extLst>
        </xdr:cNvPr>
        <xdr:cNvCxnSpPr/>
      </xdr:nvCxnSpPr>
      <xdr:spPr>
        <a:xfrm flipH="1">
          <a:off x="8153401" y="5312227"/>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9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14</xdr:col>
      <xdr:colOff>563883</xdr:colOff>
      <xdr:row>30</xdr:row>
      <xdr:rowOff>53340</xdr:rowOff>
    </xdr:from>
    <xdr:to>
      <xdr:col>16</xdr:col>
      <xdr:colOff>141516</xdr:colOff>
      <xdr:row>35</xdr:row>
      <xdr:rowOff>76200</xdr:rowOff>
    </xdr:to>
    <xdr:sp macro="" textlink="">
      <xdr:nvSpPr>
        <xdr:cNvPr id="21" name="Rectangle 20">
          <a:extLst>
            <a:ext uri="{FF2B5EF4-FFF2-40B4-BE49-F238E27FC236}">
              <a16:creationId xmlns:a16="http://schemas.microsoft.com/office/drawing/2014/main" id="{00000000-0008-0000-0900-000015000000}"/>
            </a:ext>
          </a:extLst>
        </xdr:cNvPr>
        <xdr:cNvSpPr/>
      </xdr:nvSpPr>
      <xdr:spPr>
        <a:xfrm>
          <a:off x="9511940" y="6062254"/>
          <a:ext cx="829490"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19049</xdr:colOff>
      <xdr:row>25</xdr:row>
      <xdr:rowOff>152400</xdr:rowOff>
    </xdr:from>
    <xdr:to>
      <xdr:col>18</xdr:col>
      <xdr:colOff>348343</xdr:colOff>
      <xdr:row>42</xdr:row>
      <xdr:rowOff>76200</xdr:rowOff>
    </xdr:to>
    <xdr:sp macro="" textlink="">
      <xdr:nvSpPr>
        <xdr:cNvPr id="22" name="Rectangle 21">
          <a:extLst>
            <a:ext uri="{FF2B5EF4-FFF2-40B4-BE49-F238E27FC236}">
              <a16:creationId xmlns:a16="http://schemas.microsoft.com/office/drawing/2014/main" id="{00000000-0008-0000-0900-000016000000}"/>
            </a:ext>
          </a:extLst>
        </xdr:cNvPr>
        <xdr:cNvSpPr/>
      </xdr:nvSpPr>
      <xdr:spPr>
        <a:xfrm>
          <a:off x="8967106" y="5290457"/>
          <a:ext cx="2452008"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900-000017000000}"/>
            </a:ext>
          </a:extLst>
        </xdr:cNvPr>
        <xdr:cNvCxnSpPr/>
      </xdr:nvCxnSpPr>
      <xdr:spPr>
        <a:xfrm>
          <a:off x="828620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228601</xdr:rowOff>
    </xdr:from>
    <xdr:to>
      <xdr:col>16</xdr:col>
      <xdr:colOff>195943</xdr:colOff>
      <xdr:row>36</xdr:row>
      <xdr:rowOff>228601</xdr:rowOff>
    </xdr:to>
    <xdr:cxnSp macro="">
      <xdr:nvCxnSpPr>
        <xdr:cNvPr id="24" name="Straight Arrow Connector 23">
          <a:extLst>
            <a:ext uri="{FF2B5EF4-FFF2-40B4-BE49-F238E27FC236}">
              <a16:creationId xmlns:a16="http://schemas.microsoft.com/office/drawing/2014/main" id="{00000000-0008-0000-0900-000018000000}"/>
            </a:ext>
          </a:extLst>
        </xdr:cNvPr>
        <xdr:cNvCxnSpPr/>
      </xdr:nvCxnSpPr>
      <xdr:spPr>
        <a:xfrm>
          <a:off x="8991600" y="7304315"/>
          <a:ext cx="1404257"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500741</xdr:colOff>
      <xdr:row>25</xdr:row>
      <xdr:rowOff>163285</xdr:rowOff>
    </xdr:from>
    <xdr:to>
      <xdr:col>16</xdr:col>
      <xdr:colOff>500742</xdr:colOff>
      <xdr:row>30</xdr:row>
      <xdr:rowOff>43543</xdr:rowOff>
    </xdr:to>
    <xdr:cxnSp macro="">
      <xdr:nvCxnSpPr>
        <xdr:cNvPr id="25" name="Straight Arrow Connector 24">
          <a:extLst>
            <a:ext uri="{FF2B5EF4-FFF2-40B4-BE49-F238E27FC236}">
              <a16:creationId xmlns:a16="http://schemas.microsoft.com/office/drawing/2014/main" id="{00000000-0008-0000-0900-000019000000}"/>
            </a:ext>
          </a:extLst>
        </xdr:cNvPr>
        <xdr:cNvCxnSpPr/>
      </xdr:nvCxnSpPr>
      <xdr:spPr>
        <a:xfrm flipH="1">
          <a:off x="9949541" y="5497285"/>
          <a:ext cx="1" cy="7565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174172</xdr:colOff>
      <xdr:row>26</xdr:row>
      <xdr:rowOff>10884</xdr:rowOff>
    </xdr:from>
    <xdr:to>
      <xdr:col>17</xdr:col>
      <xdr:colOff>174173</xdr:colOff>
      <xdr:row>35</xdr:row>
      <xdr:rowOff>130628</xdr:rowOff>
    </xdr:to>
    <xdr:cxnSp macro="">
      <xdr:nvCxnSpPr>
        <xdr:cNvPr id="26" name="Straight Arrow Connector 25">
          <a:extLst>
            <a:ext uri="{FF2B5EF4-FFF2-40B4-BE49-F238E27FC236}">
              <a16:creationId xmlns:a16="http://schemas.microsoft.com/office/drawing/2014/main" id="{00000000-0008-0000-0900-00001A000000}"/>
            </a:ext>
          </a:extLst>
        </xdr:cNvPr>
        <xdr:cNvCxnSpPr/>
      </xdr:nvCxnSpPr>
      <xdr:spPr>
        <a:xfrm flipH="1">
          <a:off x="10232572" y="5520144"/>
          <a:ext cx="1" cy="1712324"/>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16</xdr:col>
      <xdr:colOff>478972</xdr:colOff>
      <xdr:row>32</xdr:row>
      <xdr:rowOff>87085</xdr:rowOff>
    </xdr:from>
    <xdr:to>
      <xdr:col>18</xdr:col>
      <xdr:colOff>32658</xdr:colOff>
      <xdr:row>34</xdr:row>
      <xdr:rowOff>21770</xdr:rowOff>
    </xdr:to>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9927772" y="6663145"/>
          <a:ext cx="346166"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9</xdr:col>
      <xdr:colOff>594362</xdr:colOff>
      <xdr:row>49</xdr:row>
      <xdr:rowOff>53340</xdr:rowOff>
    </xdr:from>
    <xdr:to>
      <xdr:col>11</xdr:col>
      <xdr:colOff>54428</xdr:colOff>
      <xdr:row>54</xdr:row>
      <xdr:rowOff>76200</xdr:rowOff>
    </xdr:to>
    <xdr:sp macro="" textlink="">
      <xdr:nvSpPr>
        <xdr:cNvPr id="31" name="Rectangle 30">
          <a:extLst>
            <a:ext uri="{FF2B5EF4-FFF2-40B4-BE49-F238E27FC236}">
              <a16:creationId xmlns:a16="http://schemas.microsoft.com/office/drawing/2014/main" id="{00000000-0008-0000-0900-00001F000000}"/>
            </a:ext>
          </a:extLst>
        </xdr:cNvPr>
        <xdr:cNvSpPr/>
      </xdr:nvSpPr>
      <xdr:spPr>
        <a:xfrm>
          <a:off x="6374676" y="10068197"/>
          <a:ext cx="896981" cy="893717"/>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19049</xdr:colOff>
      <xdr:row>44</xdr:row>
      <xdr:rowOff>152400</xdr:rowOff>
    </xdr:from>
    <xdr:to>
      <xdr:col>12</xdr:col>
      <xdr:colOff>511627</xdr:colOff>
      <xdr:row>60</xdr:row>
      <xdr:rowOff>76200</xdr:rowOff>
    </xdr:to>
    <xdr:sp macro="" textlink="">
      <xdr:nvSpPr>
        <xdr:cNvPr id="32" name="Rectangle 31">
          <a:extLst>
            <a:ext uri="{FF2B5EF4-FFF2-40B4-BE49-F238E27FC236}">
              <a16:creationId xmlns:a16="http://schemas.microsoft.com/office/drawing/2014/main" id="{00000000-0008-0000-0900-000020000000}"/>
            </a:ext>
          </a:extLst>
        </xdr:cNvPr>
        <xdr:cNvSpPr/>
      </xdr:nvSpPr>
      <xdr:spPr>
        <a:xfrm>
          <a:off x="5799363" y="9067800"/>
          <a:ext cx="2615293" cy="3135086"/>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9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56</xdr:row>
      <xdr:rowOff>1090</xdr:rowOff>
    </xdr:from>
    <xdr:to>
      <xdr:col>11</xdr:col>
      <xdr:colOff>97971</xdr:colOff>
      <xdr:row>56</xdr:row>
      <xdr:rowOff>1090</xdr:rowOff>
    </xdr:to>
    <xdr:cxnSp macro="">
      <xdr:nvCxnSpPr>
        <xdr:cNvPr id="34" name="Straight Arrow Connector 33">
          <a:extLst>
            <a:ext uri="{FF2B5EF4-FFF2-40B4-BE49-F238E27FC236}">
              <a16:creationId xmlns:a16="http://schemas.microsoft.com/office/drawing/2014/main" id="{00000000-0008-0000-0900-000022000000}"/>
            </a:ext>
          </a:extLst>
        </xdr:cNvPr>
        <xdr:cNvCxnSpPr/>
      </xdr:nvCxnSpPr>
      <xdr:spPr>
        <a:xfrm>
          <a:off x="5823857" y="11235147"/>
          <a:ext cx="1491343"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10884</xdr:colOff>
      <xdr:row>44</xdr:row>
      <xdr:rowOff>163285</xdr:rowOff>
    </xdr:from>
    <xdr:to>
      <xdr:col>12</xdr:col>
      <xdr:colOff>10885</xdr:colOff>
      <xdr:row>49</xdr:row>
      <xdr:rowOff>43543</xdr:rowOff>
    </xdr:to>
    <xdr:cxnSp macro="">
      <xdr:nvCxnSpPr>
        <xdr:cNvPr id="35" name="Straight Arrow Connector 34">
          <a:extLst>
            <a:ext uri="{FF2B5EF4-FFF2-40B4-BE49-F238E27FC236}">
              <a16:creationId xmlns:a16="http://schemas.microsoft.com/office/drawing/2014/main" id="{00000000-0008-0000-0900-000023000000}"/>
            </a:ext>
          </a:extLst>
        </xdr:cNvPr>
        <xdr:cNvCxnSpPr/>
      </xdr:nvCxnSpPr>
      <xdr:spPr>
        <a:xfrm flipH="1">
          <a:off x="7913913" y="9078685"/>
          <a:ext cx="1" cy="9797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293915</xdr:colOff>
      <xdr:row>44</xdr:row>
      <xdr:rowOff>163283</xdr:rowOff>
    </xdr:from>
    <xdr:to>
      <xdr:col>12</xdr:col>
      <xdr:colOff>293916</xdr:colOff>
      <xdr:row>54</xdr:row>
      <xdr:rowOff>108856</xdr:rowOff>
    </xdr:to>
    <xdr:cxnSp macro="">
      <xdr:nvCxnSpPr>
        <xdr:cNvPr id="36" name="Straight Arrow Connector 35">
          <a:extLst>
            <a:ext uri="{FF2B5EF4-FFF2-40B4-BE49-F238E27FC236}">
              <a16:creationId xmlns:a16="http://schemas.microsoft.com/office/drawing/2014/main" id="{00000000-0008-0000-0900-000024000000}"/>
            </a:ext>
          </a:extLst>
        </xdr:cNvPr>
        <xdr:cNvCxnSpPr/>
      </xdr:nvCxnSpPr>
      <xdr:spPr>
        <a:xfrm flipH="1">
          <a:off x="8196944" y="9078683"/>
          <a:ext cx="1" cy="1915887"/>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50</xdr:row>
      <xdr:rowOff>76200</xdr:rowOff>
    </xdr:to>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55</xdr:row>
      <xdr:rowOff>250372</xdr:rowOff>
    </xdr:from>
    <xdr:to>
      <xdr:col>10</xdr:col>
      <xdr:colOff>500743</xdr:colOff>
      <xdr:row>57</xdr:row>
      <xdr:rowOff>43542</xdr:rowOff>
    </xdr:to>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6164580" y="11314612"/>
          <a:ext cx="348343" cy="21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413656</xdr:colOff>
      <xdr:row>51</xdr:row>
      <xdr:rowOff>87085</xdr:rowOff>
    </xdr:from>
    <xdr:to>
      <xdr:col>12</xdr:col>
      <xdr:colOff>152399</xdr:colOff>
      <xdr:row>53</xdr:row>
      <xdr:rowOff>21770</xdr:rowOff>
    </xdr:to>
    <xdr:sp macro="" textlink="">
      <xdr:nvSpPr>
        <xdr:cNvPr id="40" name="TextBox 39">
          <a:extLst>
            <a:ext uri="{FF2B5EF4-FFF2-40B4-BE49-F238E27FC236}">
              <a16:creationId xmlns:a16="http://schemas.microsoft.com/office/drawing/2014/main" id="{00000000-0008-0000-0900-000028000000}"/>
            </a:ext>
          </a:extLst>
        </xdr:cNvPr>
        <xdr:cNvSpPr txBox="1"/>
      </xdr:nvSpPr>
      <xdr:spPr>
        <a:xfrm>
          <a:off x="7035436" y="1052648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8</xdr:col>
      <xdr:colOff>272143</xdr:colOff>
      <xdr:row>21</xdr:row>
      <xdr:rowOff>114300</xdr:rowOff>
    </xdr:from>
    <xdr:to>
      <xdr:col>8</xdr:col>
      <xdr:colOff>272143</xdr:colOff>
      <xdr:row>60</xdr:row>
      <xdr:rowOff>163285</xdr:rowOff>
    </xdr:to>
    <xdr:cxnSp macro="">
      <xdr:nvCxnSpPr>
        <xdr:cNvPr id="51" name="Straight Connector 50">
          <a:extLst>
            <a:ext uri="{FF2B5EF4-FFF2-40B4-BE49-F238E27FC236}">
              <a16:creationId xmlns:a16="http://schemas.microsoft.com/office/drawing/2014/main" id="{00000000-0008-0000-09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omments" Target="../comments1.xml"/><Relationship Id="rId1" Type="http://schemas.openxmlformats.org/officeDocument/2006/relationships/hyperlink" Target="mailto:info@fellfab.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drawing" Target="../drawings/drawing2.xml"/><Relationship Id="rId7" Type="http://schemas.openxmlformats.org/officeDocument/2006/relationships/oleObject" Target="../embeddings/oleObject2.bin"/><Relationship Id="rId12" Type="http://schemas.openxmlformats.org/officeDocument/2006/relationships/oleObject" Target="../embeddings/oleObject6.bin"/><Relationship Id="rId2" Type="http://schemas.openxmlformats.org/officeDocument/2006/relationships/printerSettings" Target="../printerSettings/printerSettings2.bin"/><Relationship Id="rId1" Type="http://schemas.openxmlformats.org/officeDocument/2006/relationships/hyperlink" Target="mailto:info@fellfab.com" TargetMode="External"/><Relationship Id="rId6" Type="http://schemas.openxmlformats.org/officeDocument/2006/relationships/image" Target="../media/image5.emf"/><Relationship Id="rId11" Type="http://schemas.openxmlformats.org/officeDocument/2006/relationships/oleObject" Target="../embeddings/oleObject5.bin"/><Relationship Id="rId5" Type="http://schemas.openxmlformats.org/officeDocument/2006/relationships/oleObject" Target="../embeddings/oleObject1.bin"/><Relationship Id="rId10" Type="http://schemas.openxmlformats.org/officeDocument/2006/relationships/oleObject" Target="../embeddings/oleObject4.bin"/><Relationship Id="rId4" Type="http://schemas.openxmlformats.org/officeDocument/2006/relationships/vmlDrawing" Target="../drawings/vmlDrawing2.vml"/><Relationship Id="rId9"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B1:AF78"/>
  <sheetViews>
    <sheetView showGridLines="0" tabSelected="1" zoomScale="85" zoomScaleNormal="85" zoomScaleSheetLayoutView="100" workbookViewId="0">
      <selection activeCell="E6" sqref="E6"/>
    </sheetView>
  </sheetViews>
  <sheetFormatPr defaultRowHeight="13.2" x14ac:dyDescent="0.25"/>
  <cols>
    <col min="1" max="1" width="2.88671875" customWidth="1"/>
    <col min="3" max="3" width="9.6640625" bestFit="1" customWidth="1"/>
    <col min="5" max="5" width="12" bestFit="1" customWidth="1"/>
    <col min="13" max="13" width="8.88671875" customWidth="1"/>
    <col min="18" max="18" width="2.6640625" hidden="1" customWidth="1"/>
    <col min="19" max="19" width="8.88671875" hidden="1" customWidth="1"/>
    <col min="20" max="20" width="20.6640625" hidden="1" customWidth="1"/>
    <col min="21" max="21" width="6.6640625" hidden="1" customWidth="1"/>
    <col min="22" max="22" width="11.109375" hidden="1" customWidth="1"/>
    <col min="23" max="28" width="8.88671875" hidden="1" customWidth="1"/>
    <col min="29" max="29" width="0" hidden="1" customWidth="1"/>
  </cols>
  <sheetData>
    <row r="1" spans="2:17" ht="8.4" customHeight="1" x14ac:dyDescent="0.25"/>
    <row r="2" spans="2:17" x14ac:dyDescent="0.25">
      <c r="B2" s="12"/>
      <c r="C2" s="10"/>
      <c r="D2" s="10"/>
      <c r="E2" s="10"/>
      <c r="F2" s="10"/>
      <c r="G2" s="10"/>
      <c r="H2" s="10"/>
      <c r="I2" s="10"/>
      <c r="J2" s="10"/>
      <c r="K2" s="10"/>
      <c r="L2" s="10"/>
      <c r="M2" s="10"/>
      <c r="N2" s="10"/>
      <c r="O2" s="13"/>
      <c r="P2" s="12"/>
      <c r="Q2" s="10"/>
    </row>
    <row r="3" spans="2:17" x14ac:dyDescent="0.25">
      <c r="B3" s="10"/>
      <c r="C3" s="10"/>
      <c r="D3" s="10"/>
      <c r="E3" s="10"/>
      <c r="F3" s="10"/>
      <c r="G3" s="10"/>
      <c r="H3" s="10"/>
      <c r="I3" s="10"/>
      <c r="J3" s="10"/>
      <c r="K3" s="10"/>
      <c r="L3" s="10"/>
      <c r="M3" s="10"/>
      <c r="N3" s="10"/>
      <c r="O3" s="10"/>
      <c r="P3" s="12"/>
      <c r="Q3" s="10"/>
    </row>
    <row r="4" spans="2:17" x14ac:dyDescent="0.25">
      <c r="B4" s="10"/>
      <c r="C4" s="10"/>
      <c r="D4" s="10"/>
      <c r="E4" s="10"/>
      <c r="F4" s="10"/>
      <c r="G4" s="10"/>
      <c r="H4" s="10"/>
      <c r="I4" s="10"/>
      <c r="J4" s="10"/>
      <c r="K4" s="10"/>
      <c r="L4" s="10"/>
      <c r="M4" s="10"/>
      <c r="N4" s="10"/>
      <c r="O4" s="10"/>
      <c r="P4" s="10"/>
      <c r="Q4" s="10"/>
    </row>
    <row r="5" spans="2:17" x14ac:dyDescent="0.25">
      <c r="B5" s="159"/>
    </row>
    <row r="6" spans="2:17" ht="16.05" customHeight="1" x14ac:dyDescent="0.25">
      <c r="B6" s="1" t="s">
        <v>1</v>
      </c>
      <c r="C6" s="1"/>
      <c r="D6" s="1"/>
      <c r="E6" s="126"/>
      <c r="F6" s="126"/>
      <c r="G6" s="126"/>
      <c r="H6" s="126"/>
      <c r="I6" s="209"/>
      <c r="J6" s="209"/>
      <c r="K6" s="1"/>
      <c r="L6" s="25" t="s">
        <v>11</v>
      </c>
      <c r="M6" s="126"/>
      <c r="N6" s="126"/>
      <c r="O6" s="126"/>
      <c r="P6" s="126"/>
      <c r="Q6" s="210"/>
    </row>
    <row r="7" spans="2:17" ht="16.05" customHeight="1" x14ac:dyDescent="0.25">
      <c r="B7" s="1" t="s">
        <v>10</v>
      </c>
      <c r="C7" s="1"/>
      <c r="D7" s="1"/>
      <c r="E7" s="127"/>
      <c r="F7" s="127"/>
      <c r="G7" s="127"/>
      <c r="H7" s="127"/>
      <c r="I7" s="209"/>
      <c r="J7" s="209"/>
      <c r="K7" s="1"/>
      <c r="L7" s="25"/>
      <c r="M7" s="127"/>
      <c r="N7" s="127"/>
      <c r="O7" s="127"/>
      <c r="P7" s="127"/>
      <c r="Q7" s="211"/>
    </row>
    <row r="8" spans="2:17" ht="16.05" customHeight="1" x14ac:dyDescent="0.25">
      <c r="B8" s="8" t="s">
        <v>8</v>
      </c>
      <c r="C8" s="1"/>
      <c r="D8" s="1"/>
      <c r="E8" s="253"/>
      <c r="F8" s="128"/>
      <c r="G8" s="128"/>
      <c r="H8" s="128"/>
      <c r="I8" s="209"/>
      <c r="J8" s="209"/>
      <c r="K8" s="1"/>
      <c r="L8" s="25" t="s">
        <v>15</v>
      </c>
      <c r="M8" s="126"/>
      <c r="N8" s="128"/>
      <c r="O8" s="128"/>
      <c r="P8" s="128"/>
      <c r="Q8" s="211"/>
    </row>
    <row r="9" spans="2:17" ht="16.05" customHeight="1" x14ac:dyDescent="0.25">
      <c r="B9" s="8" t="s">
        <v>2</v>
      </c>
      <c r="C9" s="1"/>
      <c r="D9" s="1"/>
      <c r="E9" s="127"/>
      <c r="F9" s="127"/>
      <c r="G9" s="127"/>
      <c r="H9" s="127"/>
      <c r="I9" s="209"/>
      <c r="J9" s="209"/>
      <c r="K9" s="1"/>
      <c r="L9" s="25"/>
      <c r="M9" s="127"/>
      <c r="N9" s="127"/>
      <c r="O9" s="127"/>
      <c r="P9" s="127"/>
      <c r="Q9" s="211"/>
    </row>
    <row r="10" spans="2:17" ht="16.05" customHeight="1" x14ac:dyDescent="0.25">
      <c r="B10" s="8" t="s">
        <v>9</v>
      </c>
      <c r="C10" s="1"/>
      <c r="D10" s="1"/>
      <c r="E10" s="126"/>
      <c r="F10" s="126"/>
      <c r="G10" s="126"/>
      <c r="H10" s="126"/>
      <c r="I10" s="209"/>
      <c r="J10" s="209"/>
      <c r="K10" s="1"/>
      <c r="L10" s="25" t="s">
        <v>14</v>
      </c>
      <c r="M10" s="126"/>
      <c r="N10" s="126"/>
      <c r="O10" s="126"/>
      <c r="P10" s="126"/>
      <c r="Q10" s="211"/>
    </row>
    <row r="11" spans="2:17" ht="16.05" customHeight="1" x14ac:dyDescent="0.25">
      <c r="B11" s="1" t="s">
        <v>7</v>
      </c>
      <c r="C11" s="1"/>
      <c r="D11" s="1"/>
      <c r="E11" s="127"/>
      <c r="F11" s="127"/>
      <c r="G11" s="127"/>
      <c r="H11" s="127"/>
      <c r="I11" s="209"/>
      <c r="J11" s="209"/>
      <c r="K11" s="1"/>
      <c r="L11" s="25" t="s">
        <v>98</v>
      </c>
      <c r="M11" s="274"/>
      <c r="N11" s="274"/>
      <c r="O11" s="274"/>
      <c r="P11" s="127"/>
      <c r="Q11" s="211"/>
    </row>
    <row r="12" spans="2:17" ht="3.6" customHeight="1" x14ac:dyDescent="0.25">
      <c r="B12" s="1"/>
      <c r="C12" s="1"/>
      <c r="D12" s="1"/>
      <c r="E12" s="219"/>
      <c r="F12" s="219"/>
      <c r="G12" s="219"/>
      <c r="H12" s="219"/>
      <c r="I12" s="209"/>
      <c r="J12" s="209"/>
      <c r="K12" s="1"/>
      <c r="L12" s="25"/>
      <c r="M12" s="221"/>
      <c r="N12" s="221"/>
      <c r="O12" s="220"/>
      <c r="P12" s="219"/>
      <c r="Q12" s="209"/>
    </row>
    <row r="13" spans="2:17" ht="16.05" customHeight="1" x14ac:dyDescent="0.3">
      <c r="B13" s="7"/>
      <c r="C13" s="3"/>
      <c r="D13" s="3"/>
      <c r="E13" s="214"/>
      <c r="F13" s="212" t="str">
        <f>IF(E13=E38,"","Error dosen't match below")</f>
        <v/>
      </c>
      <c r="H13" s="3"/>
      <c r="I13" s="3"/>
      <c r="J13" s="3"/>
      <c r="K13" s="9" t="s">
        <v>179</v>
      </c>
      <c r="L13" s="3" t="s">
        <v>167</v>
      </c>
      <c r="M13" s="277"/>
      <c r="N13" s="277"/>
      <c r="O13" s="178"/>
      <c r="P13" s="178"/>
      <c r="Q13" s="213"/>
    </row>
    <row r="14" spans="2:17" ht="8.4" customHeight="1" x14ac:dyDescent="0.3">
      <c r="B14" s="8"/>
      <c r="C14" s="1"/>
      <c r="D14" s="26"/>
      <c r="E14" s="166"/>
      <c r="F14" s="76"/>
      <c r="G14" s="169"/>
      <c r="H14" s="26"/>
      <c r="I14" s="167"/>
      <c r="J14" s="168"/>
      <c r="K14" s="164"/>
      <c r="L14" s="160"/>
      <c r="M14" s="160"/>
      <c r="N14" s="160"/>
      <c r="O14" s="160"/>
      <c r="P14" s="160"/>
      <c r="Q14" s="160"/>
    </row>
    <row r="15" spans="2:17" s="1" customFormat="1" ht="15.6" x14ac:dyDescent="0.3">
      <c r="B15" s="241" t="s">
        <v>173</v>
      </c>
      <c r="C15" s="242" t="s">
        <v>170</v>
      </c>
      <c r="D15" s="275"/>
      <c r="E15" s="275"/>
      <c r="F15" s="242" t="s">
        <v>169</v>
      </c>
      <c r="G15" s="275"/>
      <c r="H15" s="275"/>
      <c r="I15" s="242" t="s">
        <v>168</v>
      </c>
      <c r="J15" s="275"/>
      <c r="K15" s="275"/>
      <c r="L15" s="243" t="s">
        <v>171</v>
      </c>
      <c r="M15" s="276"/>
      <c r="N15" s="276"/>
      <c r="O15" s="243" t="s">
        <v>172</v>
      </c>
      <c r="P15" s="275"/>
      <c r="Q15" s="275"/>
    </row>
    <row r="16" spans="2:17" ht="15" x14ac:dyDescent="0.25">
      <c r="B16" s="7"/>
      <c r="C16" s="3"/>
      <c r="D16" s="5"/>
      <c r="E16" s="5"/>
      <c r="F16" s="3"/>
      <c r="G16" s="26"/>
      <c r="H16" s="26"/>
      <c r="I16" s="167"/>
      <c r="J16" s="3"/>
      <c r="K16" s="4"/>
      <c r="L16" s="160"/>
      <c r="M16" s="160"/>
      <c r="N16" s="244" t="s">
        <v>221</v>
      </c>
      <c r="O16" s="266">
        <v>1</v>
      </c>
      <c r="P16" s="267" t="s">
        <v>220</v>
      </c>
      <c r="Q16" s="268"/>
    </row>
    <row r="17" spans="2:31" ht="13.2" customHeight="1" x14ac:dyDescent="0.25">
      <c r="B17" s="129"/>
      <c r="C17" s="129"/>
      <c r="D17" s="129"/>
      <c r="E17" s="129"/>
      <c r="F17" s="129"/>
      <c r="G17" s="129"/>
      <c r="H17" s="129"/>
      <c r="I17" s="129"/>
      <c r="J17" s="129"/>
      <c r="K17" s="129"/>
      <c r="L17" s="129"/>
      <c r="M17" s="129"/>
      <c r="N17" s="238"/>
      <c r="O17" s="238"/>
      <c r="Q17" s="129"/>
    </row>
    <row r="18" spans="2:31" ht="17.399999999999999" x14ac:dyDescent="0.3">
      <c r="B18" s="38" t="s">
        <v>54</v>
      </c>
      <c r="C18" s="11"/>
      <c r="D18" s="11"/>
      <c r="E18" s="11"/>
      <c r="F18" s="11"/>
      <c r="G18" s="11"/>
      <c r="H18" s="11"/>
      <c r="I18" s="15"/>
      <c r="J18" s="11"/>
      <c r="K18" s="11"/>
      <c r="L18" s="11"/>
      <c r="M18" s="11"/>
      <c r="N18" s="11"/>
      <c r="O18" s="11"/>
      <c r="P18" s="11"/>
      <c r="Q18" s="36"/>
    </row>
    <row r="19" spans="2:31" ht="13.8" x14ac:dyDescent="0.25">
      <c r="B19" s="130"/>
      <c r="C19" s="131"/>
      <c r="D19" s="131"/>
      <c r="E19" s="132"/>
      <c r="F19" s="132"/>
      <c r="G19" s="131"/>
      <c r="H19" s="133"/>
      <c r="I19" s="134"/>
      <c r="J19" s="131"/>
      <c r="K19" s="131"/>
      <c r="L19" s="131"/>
      <c r="M19" s="132"/>
      <c r="N19" s="132"/>
      <c r="O19" s="131"/>
      <c r="P19" s="133"/>
      <c r="Q19" s="129"/>
      <c r="R19" s="129"/>
    </row>
    <row r="20" spans="2:31" ht="15.6" x14ac:dyDescent="0.3">
      <c r="B20" s="135" t="s">
        <v>3</v>
      </c>
      <c r="C20" s="136"/>
      <c r="D20" s="137" t="s">
        <v>17</v>
      </c>
      <c r="E20" s="138"/>
      <c r="F20" s="136" t="s">
        <v>4</v>
      </c>
      <c r="G20" s="136"/>
      <c r="H20" s="136"/>
      <c r="I20" s="136"/>
      <c r="J20" s="136"/>
      <c r="K20" s="136"/>
      <c r="L20" s="137" t="s">
        <v>27</v>
      </c>
      <c r="M20" s="136"/>
      <c r="N20" s="139" t="s">
        <v>0</v>
      </c>
      <c r="O20" s="137" t="s">
        <v>22</v>
      </c>
      <c r="P20" s="140"/>
      <c r="Q20" s="139" t="s">
        <v>0</v>
      </c>
      <c r="R20" s="129"/>
      <c r="S20">
        <f>IF(U20=FALSE,2,1)</f>
        <v>2</v>
      </c>
      <c r="T20" t="str">
        <f>B21</f>
        <v>Cotton - Tan</v>
      </c>
      <c r="U20" t="b">
        <v>0</v>
      </c>
      <c r="V20" t="e">
        <f>VLOOKUP(1,S20:T22,2,FALSE)</f>
        <v>#N/A</v>
      </c>
      <c r="W20" s="4" t="str">
        <f>IF(U20=TRUE,T20,"")</f>
        <v/>
      </c>
      <c r="Y20" t="e">
        <f>VLOOKUP(1,S20:T22,2,FALSE)</f>
        <v>#N/A</v>
      </c>
    </row>
    <row r="21" spans="2:31" ht="13.8" x14ac:dyDescent="0.25">
      <c r="B21" s="141" t="s">
        <v>24</v>
      </c>
      <c r="C21" s="131"/>
      <c r="D21" s="141" t="s">
        <v>18</v>
      </c>
      <c r="E21" s="142"/>
      <c r="F21" s="131" t="s">
        <v>6</v>
      </c>
      <c r="G21" s="131"/>
      <c r="H21" s="131"/>
      <c r="I21" s="131" t="s">
        <v>12</v>
      </c>
      <c r="J21" s="131"/>
      <c r="K21" s="131"/>
      <c r="L21" s="141" t="s">
        <v>20</v>
      </c>
      <c r="M21" s="131"/>
      <c r="N21" s="143"/>
      <c r="O21" s="141" t="s">
        <v>26</v>
      </c>
      <c r="P21" s="131"/>
      <c r="Q21" s="144"/>
      <c r="R21" s="129"/>
      <c r="S21">
        <f t="shared" ref="S21:S43" si="0">IF(U21=FALSE,2,1)</f>
        <v>2</v>
      </c>
      <c r="T21" t="str">
        <f t="shared" ref="T21:T22" si="1">B22</f>
        <v>Vinyl    - Tan</v>
      </c>
      <c r="U21" t="b">
        <v>0</v>
      </c>
      <c r="W21" s="4"/>
    </row>
    <row r="22" spans="2:31" ht="13.8" x14ac:dyDescent="0.25">
      <c r="B22" s="141" t="s">
        <v>62</v>
      </c>
      <c r="C22" s="131"/>
      <c r="D22" s="171"/>
      <c r="E22" s="142"/>
      <c r="F22" s="131" t="s">
        <v>64</v>
      </c>
      <c r="G22" s="131"/>
      <c r="H22" s="131"/>
      <c r="I22" s="131" t="s">
        <v>16</v>
      </c>
      <c r="J22" s="131"/>
      <c r="K22" s="131"/>
      <c r="L22" s="141" t="s">
        <v>25</v>
      </c>
      <c r="M22" s="131"/>
      <c r="N22" s="145"/>
      <c r="O22" s="187" t="s">
        <v>29</v>
      </c>
      <c r="P22" s="186" t="s">
        <v>235</v>
      </c>
      <c r="Q22" s="144"/>
      <c r="R22" s="129"/>
      <c r="S22">
        <f t="shared" si="0"/>
        <v>2</v>
      </c>
      <c r="T22" t="str">
        <f t="shared" si="1"/>
        <v>Vinyl    - Grey</v>
      </c>
      <c r="U22" t="b">
        <v>0</v>
      </c>
      <c r="W22" s="4" t="str">
        <f t="shared" ref="W22" si="2">IF(U22=TRUE,T22,"")</f>
        <v/>
      </c>
    </row>
    <row r="23" spans="2:31" ht="13.8" x14ac:dyDescent="0.25">
      <c r="B23" s="141" t="s">
        <v>63</v>
      </c>
      <c r="C23" s="131"/>
      <c r="D23" s="170"/>
      <c r="E23" s="142"/>
      <c r="F23" s="131" t="s">
        <v>19</v>
      </c>
      <c r="G23" s="131"/>
      <c r="H23" s="131"/>
      <c r="I23" s="131" t="s">
        <v>13</v>
      </c>
      <c r="J23" s="131"/>
      <c r="K23" s="131"/>
      <c r="L23" s="141" t="s">
        <v>21</v>
      </c>
      <c r="M23" s="131"/>
      <c r="N23" s="145"/>
      <c r="O23" s="141" t="s">
        <v>28</v>
      </c>
      <c r="P23" s="131"/>
      <c r="Q23" s="254"/>
      <c r="R23" s="129"/>
      <c r="W23" s="4" t="str">
        <f>IF(U23=TRUE,T23,"")</f>
        <v/>
      </c>
    </row>
    <row r="24" spans="2:31" ht="5.4" customHeight="1" x14ac:dyDescent="0.25">
      <c r="B24" s="146"/>
      <c r="C24" s="147"/>
      <c r="D24" s="146"/>
      <c r="E24" s="148"/>
      <c r="F24" s="147"/>
      <c r="G24" s="147"/>
      <c r="H24" s="147"/>
      <c r="I24" s="147"/>
      <c r="J24" s="147"/>
      <c r="K24" s="147"/>
      <c r="L24" s="146"/>
      <c r="M24" s="147"/>
      <c r="N24" s="148"/>
      <c r="O24" s="146"/>
      <c r="P24" s="147"/>
      <c r="Q24" s="148"/>
      <c r="R24" s="129"/>
      <c r="W24" s="4" t="str">
        <f t="shared" ref="W24:W25" si="3">IF(U24=TRUE,T24,"")</f>
        <v/>
      </c>
    </row>
    <row r="25" spans="2:31" ht="17.399999999999999" customHeight="1" x14ac:dyDescent="0.25">
      <c r="B25" s="149" t="s">
        <v>56</v>
      </c>
      <c r="C25" s="129"/>
      <c r="D25" s="129"/>
      <c r="E25" s="129"/>
      <c r="F25" s="150"/>
      <c r="G25" s="129"/>
      <c r="H25" s="129"/>
      <c r="I25" s="151"/>
      <c r="J25" s="129"/>
      <c r="K25" s="129"/>
      <c r="L25" s="151"/>
      <c r="M25" s="129"/>
      <c r="N25" s="185">
        <f>SUM(N21:N24)</f>
        <v>0</v>
      </c>
      <c r="O25" s="272"/>
      <c r="P25" s="272"/>
      <c r="Q25" s="272"/>
      <c r="R25" s="129"/>
      <c r="S25">
        <f t="shared" si="0"/>
        <v>2</v>
      </c>
      <c r="T25" t="str">
        <f>D21</f>
        <v>Standard</v>
      </c>
      <c r="U25" t="b">
        <v>0</v>
      </c>
      <c r="V25" t="e">
        <f>VLOOKUP(1,S25:T27,2,FALSE)</f>
        <v>#N/A</v>
      </c>
      <c r="W25" s="4" t="str">
        <f t="shared" si="3"/>
        <v/>
      </c>
      <c r="Y25" t="e">
        <f>VLOOKUP(1,S25:T27,2,FALSE)</f>
        <v>#N/A</v>
      </c>
    </row>
    <row r="26" spans="2:31" ht="11.4" customHeight="1" x14ac:dyDescent="0.25">
      <c r="B26" s="151" t="s">
        <v>222</v>
      </c>
      <c r="C26" s="129"/>
      <c r="D26" s="129"/>
      <c r="E26" s="129"/>
      <c r="F26" s="150"/>
      <c r="G26" s="129"/>
      <c r="H26" s="129"/>
      <c r="I26" s="151"/>
      <c r="J26" s="129"/>
      <c r="K26" s="129"/>
      <c r="L26" s="151"/>
      <c r="M26" s="129"/>
      <c r="N26" s="129"/>
      <c r="O26" s="273"/>
      <c r="P26" s="273"/>
      <c r="Q26" s="273"/>
      <c r="R26" s="129"/>
      <c r="S26">
        <f t="shared" si="0"/>
        <v>2</v>
      </c>
      <c r="T26">
        <f>D22</f>
        <v>0</v>
      </c>
      <c r="U26" t="b">
        <v>0</v>
      </c>
      <c r="W26" s="4" t="str">
        <f>IF(U26=TRUE,T26,"")</f>
        <v/>
      </c>
    </row>
    <row r="27" spans="2:31" ht="16.350000000000001" customHeight="1" x14ac:dyDescent="0.25">
      <c r="B27" s="152"/>
      <c r="C27" s="129"/>
      <c r="D27" s="129"/>
      <c r="E27" s="129"/>
      <c r="F27" s="150"/>
      <c r="G27" s="129"/>
      <c r="H27" s="129"/>
      <c r="I27" s="151"/>
      <c r="J27" s="129"/>
      <c r="K27" s="129"/>
      <c r="L27" s="151"/>
      <c r="M27" s="129"/>
      <c r="N27" s="129"/>
      <c r="O27" s="273"/>
      <c r="P27" s="273"/>
      <c r="Q27" s="273"/>
      <c r="R27" s="129"/>
      <c r="W27" s="4" t="str">
        <f t="shared" ref="W27:W35" si="4">IF(U27=TRUE,T27,"")</f>
        <v/>
      </c>
    </row>
    <row r="28" spans="2:31" ht="17.399999999999999" x14ac:dyDescent="0.3">
      <c r="B28" s="20" t="s">
        <v>138</v>
      </c>
      <c r="C28" s="11"/>
      <c r="D28" s="11"/>
      <c r="E28" s="11"/>
      <c r="F28" s="11"/>
      <c r="G28" s="11"/>
      <c r="H28" s="38"/>
      <c r="I28" s="79" t="s">
        <v>210</v>
      </c>
      <c r="J28" s="11"/>
      <c r="K28" s="11"/>
      <c r="L28" s="11"/>
      <c r="M28" s="11"/>
      <c r="N28" s="11"/>
      <c r="O28" s="11"/>
      <c r="P28" s="11"/>
      <c r="Q28" s="36"/>
      <c r="W28" s="4" t="str">
        <f t="shared" si="4"/>
        <v/>
      </c>
    </row>
    <row r="29" spans="2:31" ht="13.2" customHeight="1" x14ac:dyDescent="0.25">
      <c r="W29" s="4" t="str">
        <f t="shared" si="4"/>
        <v/>
      </c>
      <c r="AE29" s="55"/>
    </row>
    <row r="30" spans="2:31" ht="16.350000000000001" customHeight="1" x14ac:dyDescent="0.3">
      <c r="B30" s="43" t="s">
        <v>85</v>
      </c>
      <c r="C30" s="23"/>
      <c r="D30" s="23"/>
      <c r="E30" s="24"/>
      <c r="F30" s="57" t="s">
        <v>148</v>
      </c>
      <c r="I30" s="22" t="s">
        <v>86</v>
      </c>
      <c r="J30" s="23"/>
      <c r="K30" s="23"/>
      <c r="L30" s="23"/>
      <c r="M30" s="23"/>
      <c r="N30" s="23"/>
      <c r="O30" s="23"/>
      <c r="P30" s="24"/>
      <c r="S30">
        <f t="shared" si="0"/>
        <v>2</v>
      </c>
      <c r="T30" t="str">
        <f>F21</f>
        <v>Grommets</v>
      </c>
      <c r="U30" t="b">
        <v>0</v>
      </c>
      <c r="V30" t="e">
        <f>VLOOKUP(1,S30:T32,2,FALSE)</f>
        <v>#N/A</v>
      </c>
      <c r="W30" s="4" t="str">
        <f t="shared" si="4"/>
        <v/>
      </c>
      <c r="Y30" t="e">
        <f>VLOOKUP(1,S30:T36,2,FALSE)</f>
        <v>#N/A</v>
      </c>
      <c r="AE30" s="19"/>
    </row>
    <row r="31" spans="2:31" ht="18" customHeight="1" x14ac:dyDescent="0.25">
      <c r="B31" s="53" t="s">
        <v>30</v>
      </c>
      <c r="C31" s="53" t="s">
        <v>126</v>
      </c>
      <c r="D31" s="53" t="s">
        <v>127</v>
      </c>
      <c r="E31" s="54" t="s">
        <v>75</v>
      </c>
      <c r="F31" s="225" t="s">
        <v>149</v>
      </c>
      <c r="I31" s="29" t="s">
        <v>30</v>
      </c>
      <c r="J31" s="73" t="s">
        <v>61</v>
      </c>
      <c r="K31" s="252" t="s">
        <v>97</v>
      </c>
      <c r="L31" s="29" t="s">
        <v>32</v>
      </c>
      <c r="M31" s="29" t="s">
        <v>39</v>
      </c>
      <c r="N31" s="29" t="s">
        <v>40</v>
      </c>
      <c r="O31" s="29" t="s">
        <v>34</v>
      </c>
      <c r="P31" s="251" t="s">
        <v>75</v>
      </c>
      <c r="S31">
        <f t="shared" si="0"/>
        <v>2</v>
      </c>
      <c r="T31" t="str">
        <f>F22</f>
        <v>Button Holes</v>
      </c>
      <c r="U31" t="b">
        <v>0</v>
      </c>
      <c r="W31" s="4" t="str">
        <f t="shared" si="4"/>
        <v/>
      </c>
    </row>
    <row r="32" spans="2:31" ht="17.399999999999999" x14ac:dyDescent="0.3">
      <c r="B32" s="153"/>
      <c r="C32" s="154"/>
      <c r="D32" s="154"/>
      <c r="E32" s="153"/>
      <c r="I32" s="155"/>
      <c r="J32" s="156"/>
      <c r="K32" s="157"/>
      <c r="L32" s="158"/>
      <c r="M32" s="158"/>
      <c r="N32" s="158"/>
      <c r="O32" s="158"/>
      <c r="P32" s="45" t="str">
        <f t="shared" ref="P32:P38" si="5">IF(I32="A",$E$32, IF(I32="B",$E$33, IF(I32="c",$E$34, IF(I32="D",$E$35, IF(I32="E",$E$36, IF(I32="F",$E$37, ""))))))</f>
        <v/>
      </c>
      <c r="R32" s="99"/>
      <c r="S32">
        <f t="shared" si="0"/>
        <v>2</v>
      </c>
      <c r="T32" t="str">
        <f>F23</f>
        <v>Reinforced Button Holes</v>
      </c>
      <c r="U32" t="b">
        <v>0</v>
      </c>
      <c r="W32" s="4" t="str">
        <f t="shared" si="4"/>
        <v/>
      </c>
      <c r="AE32" s="55"/>
    </row>
    <row r="33" spans="2:32" ht="15" x14ac:dyDescent="0.25">
      <c r="B33" s="153"/>
      <c r="C33" s="154"/>
      <c r="D33" s="154"/>
      <c r="E33" s="153"/>
      <c r="I33" s="155"/>
      <c r="J33" s="156"/>
      <c r="K33" s="157"/>
      <c r="L33" s="158"/>
      <c r="M33" s="158"/>
      <c r="N33" s="158"/>
      <c r="O33" s="158"/>
      <c r="P33" s="45" t="str">
        <f t="shared" si="5"/>
        <v/>
      </c>
      <c r="S33">
        <f t="shared" si="0"/>
        <v>2</v>
      </c>
      <c r="T33" t="str">
        <f>I21</f>
        <v>Hooks</v>
      </c>
      <c r="U33" t="b">
        <v>0</v>
      </c>
      <c r="W33" s="4" t="str">
        <f t="shared" si="4"/>
        <v/>
      </c>
      <c r="AE33" s="19"/>
    </row>
    <row r="34" spans="2:32" ht="15" x14ac:dyDescent="0.25">
      <c r="B34" s="153"/>
      <c r="C34" s="154"/>
      <c r="D34" s="154"/>
      <c r="E34" s="153"/>
      <c r="F34" s="100" t="s">
        <v>150</v>
      </c>
      <c r="I34" s="155"/>
      <c r="J34" s="156"/>
      <c r="K34" s="157"/>
      <c r="L34" s="158"/>
      <c r="M34" s="158"/>
      <c r="N34" s="158"/>
      <c r="O34" s="158"/>
      <c r="P34" s="45" t="str">
        <f t="shared" si="5"/>
        <v/>
      </c>
      <c r="S34">
        <f t="shared" si="0"/>
        <v>2</v>
      </c>
      <c r="T34" s="30" t="str">
        <f>I22</f>
        <v>SEP System</v>
      </c>
      <c r="U34" t="b">
        <v>0</v>
      </c>
      <c r="W34" s="4" t="str">
        <f t="shared" si="4"/>
        <v/>
      </c>
      <c r="AE34" s="19"/>
    </row>
    <row r="35" spans="2:32" ht="15" x14ac:dyDescent="0.25">
      <c r="B35" s="153"/>
      <c r="C35" s="154"/>
      <c r="D35" s="154"/>
      <c r="E35" s="153"/>
      <c r="I35" s="155"/>
      <c r="J35" s="156"/>
      <c r="K35" s="157"/>
      <c r="L35" s="158"/>
      <c r="M35" s="158"/>
      <c r="N35" s="158"/>
      <c r="O35" s="158"/>
      <c r="P35" s="45" t="str">
        <f t="shared" si="5"/>
        <v/>
      </c>
      <c r="S35">
        <f t="shared" si="0"/>
        <v>2</v>
      </c>
      <c r="T35" t="str">
        <f>I23</f>
        <v>None</v>
      </c>
      <c r="U35" t="b">
        <v>0</v>
      </c>
      <c r="W35" s="4" t="str">
        <f t="shared" si="4"/>
        <v/>
      </c>
      <c r="AE35" s="19"/>
    </row>
    <row r="36" spans="2:32" ht="15" x14ac:dyDescent="0.25">
      <c r="B36" s="153"/>
      <c r="C36" s="154"/>
      <c r="D36" s="154"/>
      <c r="E36" s="153"/>
      <c r="I36" s="155"/>
      <c r="J36" s="156"/>
      <c r="K36" s="157"/>
      <c r="L36" s="158"/>
      <c r="M36" s="158"/>
      <c r="N36" s="158"/>
      <c r="O36" s="158"/>
      <c r="P36" s="45" t="str">
        <f t="shared" si="5"/>
        <v/>
      </c>
      <c r="AE36" s="19"/>
    </row>
    <row r="37" spans="2:32" ht="15" x14ac:dyDescent="0.25">
      <c r="B37" s="153"/>
      <c r="C37" s="154"/>
      <c r="D37" s="154"/>
      <c r="E37" s="153"/>
      <c r="I37" s="155"/>
      <c r="J37" s="156"/>
      <c r="K37" s="157"/>
      <c r="L37" s="158"/>
      <c r="M37" s="158"/>
      <c r="N37" s="158"/>
      <c r="O37" s="158"/>
      <c r="P37" s="45" t="str">
        <f t="shared" si="5"/>
        <v/>
      </c>
    </row>
    <row r="38" spans="2:32" ht="15" x14ac:dyDescent="0.25">
      <c r="B38" s="215" t="s">
        <v>23</v>
      </c>
      <c r="C38" s="216"/>
      <c r="D38" s="217"/>
      <c r="E38" s="218">
        <f>SUM(E32:E37)</f>
        <v>0</v>
      </c>
      <c r="G38" s="1"/>
      <c r="I38" s="155"/>
      <c r="J38" s="156"/>
      <c r="K38" s="157"/>
      <c r="L38" s="158"/>
      <c r="M38" s="158"/>
      <c r="N38" s="158"/>
      <c r="O38" s="158"/>
      <c r="P38" s="45" t="str">
        <f t="shared" si="5"/>
        <v/>
      </c>
      <c r="S38">
        <f t="shared" si="0"/>
        <v>2</v>
      </c>
    </row>
    <row r="39" spans="2:32" ht="13.8" x14ac:dyDescent="0.25">
      <c r="G39" s="32"/>
      <c r="S39">
        <f t="shared" si="0"/>
        <v>2</v>
      </c>
    </row>
    <row r="40" spans="2:32" ht="13.8" x14ac:dyDescent="0.25">
      <c r="G40" s="32"/>
      <c r="I40" s="229" t="s">
        <v>159</v>
      </c>
      <c r="J40" s="230"/>
      <c r="K40" s="230"/>
      <c r="L40" s="230"/>
      <c r="M40" s="230"/>
      <c r="N40" s="230"/>
      <c r="O40" s="230"/>
      <c r="P40" s="231"/>
      <c r="AF40" s="51"/>
    </row>
    <row r="41" spans="2:32" ht="13.8" x14ac:dyDescent="0.25">
      <c r="D41" s="40" t="s">
        <v>76</v>
      </c>
      <c r="F41" s="19"/>
      <c r="G41" s="32"/>
      <c r="I41" s="161" t="s">
        <v>30</v>
      </c>
      <c r="J41" s="161" t="s">
        <v>61</v>
      </c>
      <c r="K41" s="161" t="s">
        <v>97</v>
      </c>
      <c r="L41" s="161" t="s">
        <v>32</v>
      </c>
      <c r="M41" s="161" t="s">
        <v>39</v>
      </c>
      <c r="N41" s="161" t="s">
        <v>40</v>
      </c>
      <c r="O41" s="161" t="s">
        <v>34</v>
      </c>
      <c r="P41" s="162" t="s">
        <v>75</v>
      </c>
      <c r="S41">
        <f t="shared" si="0"/>
        <v>2</v>
      </c>
      <c r="AF41" s="4"/>
    </row>
    <row r="42" spans="2:32" ht="13.8" x14ac:dyDescent="0.25">
      <c r="D42" s="41" t="s">
        <v>77</v>
      </c>
      <c r="F42" s="31"/>
      <c r="G42" s="32"/>
      <c r="I42" s="232" t="s">
        <v>33</v>
      </c>
      <c r="J42" s="228">
        <v>1</v>
      </c>
      <c r="K42" s="228" t="s">
        <v>158</v>
      </c>
      <c r="L42" s="233">
        <v>12</v>
      </c>
      <c r="M42" s="233">
        <v>26</v>
      </c>
      <c r="N42" s="233">
        <v>18</v>
      </c>
      <c r="O42" s="233">
        <v>32</v>
      </c>
      <c r="P42" s="234">
        <v>1</v>
      </c>
      <c r="S42">
        <f t="shared" si="0"/>
        <v>2</v>
      </c>
      <c r="AF42" s="4"/>
    </row>
    <row r="43" spans="2:32" ht="13.8" x14ac:dyDescent="0.25">
      <c r="D43" s="41" t="s">
        <v>78</v>
      </c>
      <c r="M43" s="3"/>
      <c r="N43" s="3"/>
      <c r="O43" s="3"/>
      <c r="P43" s="3"/>
      <c r="Q43" s="3"/>
      <c r="S43">
        <f t="shared" si="0"/>
        <v>2</v>
      </c>
      <c r="AF43" s="4"/>
    </row>
    <row r="44" spans="2:32" ht="13.8" x14ac:dyDescent="0.25">
      <c r="C44" s="33"/>
      <c r="D44" s="41" t="s">
        <v>79</v>
      </c>
      <c r="I44" s="51" t="s">
        <v>162</v>
      </c>
      <c r="M44" s="3"/>
      <c r="N44" s="3"/>
      <c r="O44" s="3"/>
      <c r="P44" s="3"/>
      <c r="Q44" s="3"/>
      <c r="AF44" s="4"/>
    </row>
    <row r="45" spans="2:32" ht="13.8" x14ac:dyDescent="0.25">
      <c r="B45" s="27"/>
      <c r="D45" s="41" t="s">
        <v>80</v>
      </c>
      <c r="I45" s="30" t="s">
        <v>161</v>
      </c>
      <c r="M45" s="3"/>
      <c r="N45" s="3"/>
      <c r="O45" s="3"/>
      <c r="P45" s="3"/>
      <c r="Q45" s="3"/>
      <c r="AF45" s="41"/>
    </row>
    <row r="46" spans="2:32" ht="13.8" x14ac:dyDescent="0.25">
      <c r="B46" s="27"/>
      <c r="D46" s="41" t="s">
        <v>83</v>
      </c>
      <c r="E46" s="35"/>
      <c r="I46" s="30" t="s">
        <v>238</v>
      </c>
      <c r="M46" s="3"/>
      <c r="N46" s="3"/>
      <c r="O46" s="3"/>
      <c r="P46" s="3"/>
      <c r="Q46" s="3"/>
      <c r="AF46" s="41"/>
    </row>
    <row r="47" spans="2:32" ht="13.8" x14ac:dyDescent="0.25">
      <c r="B47" s="27"/>
      <c r="D47" s="41" t="s">
        <v>213</v>
      </c>
      <c r="I47" s="30" t="s">
        <v>163</v>
      </c>
      <c r="M47" s="3"/>
      <c r="N47" s="3"/>
      <c r="O47" s="3"/>
      <c r="P47" s="3"/>
      <c r="Q47" s="3"/>
      <c r="AF47" s="4"/>
    </row>
    <row r="48" spans="2:32" ht="13.8" x14ac:dyDescent="0.25">
      <c r="B48" s="27"/>
      <c r="D48" s="41" t="s">
        <v>81</v>
      </c>
      <c r="I48" s="163" t="s">
        <v>165</v>
      </c>
      <c r="L48" s="41"/>
      <c r="M48" s="3"/>
      <c r="N48" s="3"/>
      <c r="O48" s="3"/>
      <c r="P48" s="3"/>
      <c r="Q48" s="3"/>
      <c r="AF48" s="4"/>
    </row>
    <row r="49" spans="2:32" ht="15" customHeight="1" x14ac:dyDescent="0.25">
      <c r="B49" s="39"/>
      <c r="D49" s="16" t="s">
        <v>84</v>
      </c>
      <c r="I49" s="17" t="s">
        <v>164</v>
      </c>
      <c r="L49" s="16"/>
      <c r="M49" s="3"/>
      <c r="N49" s="3"/>
      <c r="O49" s="3"/>
      <c r="P49" s="3"/>
      <c r="Q49" s="3"/>
      <c r="AF49" s="4"/>
    </row>
    <row r="50" spans="2:32" ht="13.8" x14ac:dyDescent="0.25">
      <c r="B50" s="39"/>
      <c r="I50" s="30" t="s">
        <v>160</v>
      </c>
      <c r="M50" s="3"/>
      <c r="N50" s="3"/>
      <c r="O50" s="3"/>
      <c r="P50" s="3"/>
      <c r="Q50" s="3"/>
      <c r="AF50" s="4"/>
    </row>
    <row r="51" spans="2:32" ht="13.8" x14ac:dyDescent="0.25">
      <c r="B51" s="249" t="s">
        <v>60</v>
      </c>
      <c r="C51" s="250"/>
      <c r="D51" s="270">
        <f>F51/144</f>
        <v>0</v>
      </c>
      <c r="E51" s="271"/>
      <c r="F51" s="119">
        <f>((C32*D32)*(E32))+((C33*D33)*(E33))+((C34*D34)*(E34))+((C35*D35)*(E35))+((C36*D36)*(E36))+((C37*D37)*(E37))</f>
        <v>0</v>
      </c>
      <c r="I51" s="30" t="s">
        <v>231</v>
      </c>
      <c r="L51" s="34"/>
      <c r="M51" s="3"/>
      <c r="N51" s="3"/>
      <c r="O51" s="3"/>
      <c r="P51" s="3"/>
      <c r="Q51" s="3"/>
      <c r="AF51" s="4"/>
    </row>
    <row r="52" spans="2:32" ht="13.8" x14ac:dyDescent="0.25">
      <c r="B52" s="249" t="s">
        <v>82</v>
      </c>
      <c r="C52" s="250"/>
      <c r="D52" s="270">
        <f>F51/1550.003</f>
        <v>0</v>
      </c>
      <c r="E52" s="271"/>
      <c r="I52" s="30" t="s">
        <v>232</v>
      </c>
      <c r="L52" s="34"/>
      <c r="M52" s="3"/>
      <c r="N52" s="3"/>
      <c r="O52" s="3"/>
      <c r="P52" s="3"/>
      <c r="Q52" s="3"/>
    </row>
    <row r="53" spans="2:32" ht="16.95" customHeight="1" x14ac:dyDescent="0.25">
      <c r="B53" s="19"/>
      <c r="I53" s="19" t="s">
        <v>166</v>
      </c>
      <c r="M53" s="3"/>
      <c r="N53" s="3"/>
      <c r="O53" s="3"/>
      <c r="P53" s="3"/>
      <c r="Q53" s="3"/>
    </row>
    <row r="54" spans="2:32" ht="16.95" customHeight="1" x14ac:dyDescent="0.25">
      <c r="B54" s="19"/>
      <c r="I54" s="19"/>
      <c r="M54" s="3"/>
      <c r="N54" s="3"/>
      <c r="O54" s="3"/>
      <c r="P54" s="3"/>
      <c r="Q54" s="3"/>
    </row>
    <row r="55" spans="2:32" ht="17.399999999999999" x14ac:dyDescent="0.3">
      <c r="B55" s="38" t="s">
        <v>227</v>
      </c>
      <c r="C55" s="11"/>
      <c r="D55" s="11"/>
      <c r="E55" s="11"/>
      <c r="F55" s="11"/>
      <c r="G55" s="11"/>
      <c r="H55" s="11"/>
      <c r="I55" s="11"/>
      <c r="J55" s="11"/>
      <c r="K55" s="11"/>
      <c r="L55" s="11"/>
      <c r="M55" s="11"/>
      <c r="N55" s="11"/>
      <c r="O55" s="11"/>
      <c r="P55" s="11"/>
      <c r="Q55" s="11"/>
    </row>
    <row r="56" spans="2:32" x14ac:dyDescent="0.25">
      <c r="I56" s="30"/>
    </row>
    <row r="57" spans="2:32" x14ac:dyDescent="0.25">
      <c r="G57" s="61" t="s">
        <v>228</v>
      </c>
    </row>
    <row r="58" spans="2:32" x14ac:dyDescent="0.25">
      <c r="G58" s="4" t="s">
        <v>74</v>
      </c>
    </row>
    <row r="59" spans="2:32" x14ac:dyDescent="0.25">
      <c r="G59" s="4" t="s">
        <v>233</v>
      </c>
    </row>
    <row r="60" spans="2:32" ht="4.8" customHeight="1" x14ac:dyDescent="0.25">
      <c r="G60" s="4"/>
    </row>
    <row r="61" spans="2:32" x14ac:dyDescent="0.25">
      <c r="G61" s="4" t="s">
        <v>234</v>
      </c>
    </row>
    <row r="62" spans="2:32" x14ac:dyDescent="0.25">
      <c r="G62" s="4" t="s">
        <v>216</v>
      </c>
    </row>
    <row r="63" spans="2:32" x14ac:dyDescent="0.25">
      <c r="G63" s="4" t="s">
        <v>217</v>
      </c>
    </row>
    <row r="64" spans="2:32" x14ac:dyDescent="0.25">
      <c r="G64" s="269" t="s">
        <v>218</v>
      </c>
      <c r="H64" s="269"/>
      <c r="I64" s="269"/>
      <c r="J64" s="269"/>
      <c r="K64" s="269"/>
      <c r="L64" s="269"/>
      <c r="M64" s="269"/>
      <c r="N64" s="269"/>
      <c r="O64" s="269"/>
    </row>
    <row r="65" spans="2:31" ht="25.2" customHeight="1" thickBot="1" x14ac:dyDescent="0.3">
      <c r="G65" s="269"/>
      <c r="H65" s="269"/>
      <c r="I65" s="269"/>
      <c r="J65" s="269"/>
      <c r="K65" s="269"/>
      <c r="L65" s="269"/>
      <c r="M65" s="269"/>
      <c r="N65" s="269"/>
      <c r="O65" s="269"/>
      <c r="AE65" s="4"/>
    </row>
    <row r="66" spans="2:31" ht="32.4" customHeight="1" x14ac:dyDescent="0.25">
      <c r="B66" s="287" t="s">
        <v>30</v>
      </c>
      <c r="C66" s="285" t="s">
        <v>225</v>
      </c>
      <c r="D66" s="286"/>
      <c r="E66" s="278" t="s">
        <v>239</v>
      </c>
      <c r="F66" s="279"/>
      <c r="G66" s="279"/>
      <c r="H66" s="279"/>
      <c r="I66" s="279"/>
      <c r="J66" s="279"/>
      <c r="K66" s="279"/>
      <c r="L66" s="279"/>
      <c r="M66" s="279"/>
      <c r="N66" s="279"/>
      <c r="O66" s="279"/>
      <c r="P66" s="279"/>
      <c r="Q66" s="280"/>
      <c r="AE66" s="4"/>
    </row>
    <row r="67" spans="2:31" ht="16.2" thickBot="1" x14ac:dyDescent="0.3">
      <c r="B67" s="288"/>
      <c r="C67" s="281" t="s">
        <v>53</v>
      </c>
      <c r="D67" s="282"/>
      <c r="E67" s="263" t="s">
        <v>41</v>
      </c>
      <c r="F67" s="264" t="s">
        <v>42</v>
      </c>
      <c r="G67" s="264" t="s">
        <v>43</v>
      </c>
      <c r="H67" s="264" t="s">
        <v>44</v>
      </c>
      <c r="I67" s="264" t="s">
        <v>45</v>
      </c>
      <c r="J67" s="264" t="s">
        <v>46</v>
      </c>
      <c r="K67" s="264" t="s">
        <v>47</v>
      </c>
      <c r="L67" s="264" t="s">
        <v>48</v>
      </c>
      <c r="M67" s="264" t="s">
        <v>49</v>
      </c>
      <c r="N67" s="264" t="s">
        <v>50</v>
      </c>
      <c r="O67" s="264" t="s">
        <v>51</v>
      </c>
      <c r="P67" s="264" t="s">
        <v>52</v>
      </c>
      <c r="Q67" s="265" t="s">
        <v>226</v>
      </c>
      <c r="AE67" s="4"/>
    </row>
    <row r="68" spans="2:31" ht="15.6" x14ac:dyDescent="0.3">
      <c r="B68" s="262" t="s">
        <v>33</v>
      </c>
      <c r="C68" s="283"/>
      <c r="D68" s="284"/>
      <c r="E68" s="255"/>
      <c r="F68" s="158"/>
      <c r="G68" s="158"/>
      <c r="H68" s="158"/>
      <c r="I68" s="158"/>
      <c r="J68" s="158"/>
      <c r="K68" s="158"/>
      <c r="L68" s="158"/>
      <c r="M68" s="158"/>
      <c r="N68" s="158"/>
      <c r="O68" s="158"/>
      <c r="P68" s="158"/>
      <c r="Q68" s="256"/>
    </row>
    <row r="69" spans="2:31" ht="15.6" x14ac:dyDescent="0.3">
      <c r="B69" s="260" t="s">
        <v>34</v>
      </c>
      <c r="C69" s="283"/>
      <c r="D69" s="284"/>
      <c r="E69" s="255"/>
      <c r="F69" s="158"/>
      <c r="G69" s="158"/>
      <c r="H69" s="158"/>
      <c r="I69" s="158"/>
      <c r="J69" s="158"/>
      <c r="K69" s="158"/>
      <c r="L69" s="158"/>
      <c r="M69" s="158"/>
      <c r="N69" s="158"/>
      <c r="O69" s="158"/>
      <c r="P69" s="158"/>
      <c r="Q69" s="256"/>
      <c r="AE69" s="61"/>
    </row>
    <row r="70" spans="2:31" ht="15.6" x14ac:dyDescent="0.3">
      <c r="B70" s="260" t="s">
        <v>35</v>
      </c>
      <c r="C70" s="283"/>
      <c r="D70" s="284"/>
      <c r="E70" s="255"/>
      <c r="F70" s="158"/>
      <c r="G70" s="158"/>
      <c r="H70" s="158"/>
      <c r="I70" s="158"/>
      <c r="J70" s="158"/>
      <c r="K70" s="158"/>
      <c r="L70" s="158"/>
      <c r="M70" s="158"/>
      <c r="N70" s="158"/>
      <c r="O70" s="158"/>
      <c r="P70" s="158"/>
      <c r="Q70" s="256"/>
      <c r="AE70" s="4"/>
    </row>
    <row r="71" spans="2:31" ht="15.6" x14ac:dyDescent="0.3">
      <c r="B71" s="260" t="s">
        <v>36</v>
      </c>
      <c r="C71" s="289"/>
      <c r="D71" s="290"/>
      <c r="E71" s="255"/>
      <c r="F71" s="158"/>
      <c r="G71" s="158"/>
      <c r="H71" s="158"/>
      <c r="I71" s="158"/>
      <c r="J71" s="158"/>
      <c r="K71" s="158"/>
      <c r="L71" s="158"/>
      <c r="M71" s="158"/>
      <c r="N71" s="158"/>
      <c r="O71" s="158"/>
      <c r="P71" s="158"/>
      <c r="Q71" s="256"/>
      <c r="AE71" s="4"/>
    </row>
    <row r="72" spans="2:31" ht="15.6" x14ac:dyDescent="0.3">
      <c r="B72" s="260" t="s">
        <v>37</v>
      </c>
      <c r="C72" s="289"/>
      <c r="D72" s="290"/>
      <c r="E72" s="255"/>
      <c r="F72" s="158"/>
      <c r="G72" s="158"/>
      <c r="H72" s="158"/>
      <c r="I72" s="158"/>
      <c r="J72" s="158"/>
      <c r="K72" s="158"/>
      <c r="L72" s="158"/>
      <c r="M72" s="158"/>
      <c r="N72" s="158"/>
      <c r="O72" s="158"/>
      <c r="P72" s="158"/>
      <c r="Q72" s="256"/>
      <c r="AE72" s="4"/>
    </row>
    <row r="73" spans="2:31" ht="16.2" thickBot="1" x14ac:dyDescent="0.35">
      <c r="B73" s="261" t="s">
        <v>38</v>
      </c>
      <c r="C73" s="291"/>
      <c r="D73" s="292"/>
      <c r="E73" s="257"/>
      <c r="F73" s="258"/>
      <c r="G73" s="258"/>
      <c r="H73" s="258"/>
      <c r="I73" s="258"/>
      <c r="J73" s="258"/>
      <c r="K73" s="258"/>
      <c r="L73" s="258"/>
      <c r="M73" s="258"/>
      <c r="N73" s="258"/>
      <c r="O73" s="258"/>
      <c r="P73" s="258"/>
      <c r="Q73" s="259"/>
    </row>
    <row r="74" spans="2:31" ht="13.8" x14ac:dyDescent="0.25">
      <c r="B74" s="3"/>
      <c r="C74" s="3"/>
      <c r="D74" s="3"/>
      <c r="E74" s="3"/>
      <c r="F74" s="3"/>
      <c r="G74" s="3"/>
      <c r="H74" s="3"/>
      <c r="I74" s="3"/>
      <c r="J74" s="3"/>
      <c r="K74" s="3"/>
      <c r="L74" s="3"/>
      <c r="M74" s="3"/>
      <c r="N74" s="3"/>
      <c r="O74" s="3"/>
      <c r="P74" s="3"/>
    </row>
    <row r="75" spans="2:31" ht="17.399999999999999" x14ac:dyDescent="0.3">
      <c r="B75" s="38" t="s">
        <v>59</v>
      </c>
      <c r="C75" s="11"/>
      <c r="D75" s="11"/>
      <c r="E75" s="11"/>
      <c r="F75" s="11"/>
      <c r="G75" s="11"/>
      <c r="H75" s="11"/>
      <c r="I75" s="14"/>
      <c r="J75" s="11"/>
      <c r="K75" s="11"/>
      <c r="L75" s="11"/>
      <c r="M75" s="11"/>
      <c r="N75" s="11"/>
      <c r="O75" s="11"/>
      <c r="P75" s="11"/>
      <c r="Q75" s="11"/>
    </row>
    <row r="76" spans="2:31" ht="21" customHeight="1" x14ac:dyDescent="0.25">
      <c r="B76" s="3" t="str">
        <f>InfoSheet!B88</f>
        <v>Account Executives: Charan Matharu / Mark Maddalena</v>
      </c>
      <c r="J76" s="61" t="s">
        <v>93</v>
      </c>
      <c r="Q76" s="21"/>
    </row>
    <row r="77" spans="2:31" ht="13.8" x14ac:dyDescent="0.25">
      <c r="B77" s="3" t="str">
        <f>InfoSheet!B89</f>
        <v>Phone: 905-560-9230  Fax: 905-560-9846</v>
      </c>
      <c r="J77" s="30" t="s">
        <v>94</v>
      </c>
      <c r="Q77" s="21" t="s">
        <v>57</v>
      </c>
    </row>
    <row r="78" spans="2:31" ht="13.8" x14ac:dyDescent="0.25">
      <c r="B78" s="227" t="str">
        <f>InfoSheet!B90</f>
        <v xml:space="preserve">Email: charan.matharu@fellfab.com  / mark.maddalena@fellfab.com </v>
      </c>
      <c r="J78" s="30" t="s">
        <v>95</v>
      </c>
      <c r="P78" s="21"/>
      <c r="Q78" s="21" t="s">
        <v>58</v>
      </c>
    </row>
  </sheetData>
  <protectedRanges>
    <protectedRange sqref="E6:E12 M6:M12" name="Range3"/>
    <protectedRange sqref="E10:E12 M10:M12" name="Range4"/>
  </protectedRanges>
  <mergeCells count="21">
    <mergeCell ref="B66:B67"/>
    <mergeCell ref="C70:D70"/>
    <mergeCell ref="C71:D71"/>
    <mergeCell ref="C72:D72"/>
    <mergeCell ref="C73:D73"/>
    <mergeCell ref="E66:Q66"/>
    <mergeCell ref="C67:D67"/>
    <mergeCell ref="C68:D68"/>
    <mergeCell ref="C66:D66"/>
    <mergeCell ref="C69:D69"/>
    <mergeCell ref="G64:O65"/>
    <mergeCell ref="D51:E51"/>
    <mergeCell ref="D52:E52"/>
    <mergeCell ref="O25:Q27"/>
    <mergeCell ref="M11:O11"/>
    <mergeCell ref="D15:E15"/>
    <mergeCell ref="G15:H15"/>
    <mergeCell ref="J15:K15"/>
    <mergeCell ref="M15:N15"/>
    <mergeCell ref="P15:Q15"/>
    <mergeCell ref="M13:N13"/>
  </mergeCells>
  <dataValidations count="4">
    <dataValidation type="list" allowBlank="1" showInputMessage="1" showErrorMessage="1" sqref="K32:K38 K42" xr:uid="{00000000-0002-0000-0000-000000000000}">
      <formula1>"Panel/ COP, Door, Camera, Other"</formula1>
    </dataValidation>
    <dataValidation type="list" allowBlank="1" showInputMessage="1" showErrorMessage="1" sqref="B32:B37 I32:I38 I42" xr:uid="{00000000-0002-0000-0000-000001000000}">
      <formula1>"A, B, C, D, E, F"</formula1>
    </dataValidation>
    <dataValidation type="list" allowBlank="1" showInputMessage="1" showErrorMessage="1" sqref="K13 G14" xr:uid="{71164114-DC59-4FAF-A3E2-70045D6BED9B}">
      <formula1>"Order, Quote"</formula1>
    </dataValidation>
    <dataValidation type="list" allowBlank="1" showInputMessage="1" showErrorMessage="1" sqref="P22" xr:uid="{14B5E457-49FA-4A3B-AD2C-74ADD4E97BEF}">
      <formula1>"Select One, Aluminum, Stainles Steel"</formula1>
    </dataValidation>
  </dataValidations>
  <hyperlinks>
    <hyperlink ref="Q78" r:id="rId1" display="info@fellfab.com " xr:uid="{00000000-0004-0000-0000-000000000000}"/>
  </hyperlinks>
  <pageMargins left="0.25" right="0.25" top="0.25" bottom="0.25" header="0.3" footer="0.3"/>
  <pageSetup scale="7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4956" r:id="rId5" name="Check Box 140">
              <controlPr defaultSize="0" autoFill="0" autoLine="0" autoPict="0">
                <anchor moveWithCells="1">
                  <from>
                    <xdr:col>2</xdr:col>
                    <xdr:colOff>350520</xdr:colOff>
                    <xdr:row>19</xdr:row>
                    <xdr:rowOff>91440</xdr:rowOff>
                  </from>
                  <to>
                    <xdr:col>2</xdr:col>
                    <xdr:colOff>640080</xdr:colOff>
                    <xdr:row>21</xdr:row>
                    <xdr:rowOff>22860</xdr:rowOff>
                  </to>
                </anchor>
              </controlPr>
            </control>
          </mc:Choice>
        </mc:AlternateContent>
        <mc:AlternateContent xmlns:mc="http://schemas.openxmlformats.org/markup-compatibility/2006">
          <mc:Choice Requires="x14">
            <control shapeId="34958" r:id="rId6" name="Check Box 142">
              <controlPr defaultSize="0" autoFill="0" autoLine="0" autoPict="0">
                <anchor moveWithCells="1">
                  <from>
                    <xdr:col>2</xdr:col>
                    <xdr:colOff>350520</xdr:colOff>
                    <xdr:row>20</xdr:row>
                    <xdr:rowOff>76200</xdr:rowOff>
                  </from>
                  <to>
                    <xdr:col>2</xdr:col>
                    <xdr:colOff>640080</xdr:colOff>
                    <xdr:row>22</xdr:row>
                    <xdr:rowOff>45720</xdr:rowOff>
                  </to>
                </anchor>
              </controlPr>
            </control>
          </mc:Choice>
        </mc:AlternateContent>
        <mc:AlternateContent xmlns:mc="http://schemas.openxmlformats.org/markup-compatibility/2006">
          <mc:Choice Requires="x14">
            <control shapeId="34959" r:id="rId7" name="Check Box 143">
              <controlPr defaultSize="0" autoFill="0" autoLine="0" autoPict="0">
                <anchor moveWithCells="1">
                  <from>
                    <xdr:col>2</xdr:col>
                    <xdr:colOff>350520</xdr:colOff>
                    <xdr:row>21</xdr:row>
                    <xdr:rowOff>106680</xdr:rowOff>
                  </from>
                  <to>
                    <xdr:col>2</xdr:col>
                    <xdr:colOff>640080</xdr:colOff>
                    <xdr:row>24</xdr:row>
                    <xdr:rowOff>7620</xdr:rowOff>
                  </to>
                </anchor>
              </controlPr>
            </control>
          </mc:Choice>
        </mc:AlternateContent>
        <mc:AlternateContent xmlns:mc="http://schemas.openxmlformats.org/markup-compatibility/2006">
          <mc:Choice Requires="x14">
            <control shapeId="34960" r:id="rId8" name="Check Box 144">
              <controlPr defaultSize="0" autoFill="0" autoLine="0" autoPict="0">
                <anchor moveWithCells="1">
                  <from>
                    <xdr:col>4</xdr:col>
                    <xdr:colOff>350520</xdr:colOff>
                    <xdr:row>19</xdr:row>
                    <xdr:rowOff>121920</xdr:rowOff>
                  </from>
                  <to>
                    <xdr:col>4</xdr:col>
                    <xdr:colOff>640080</xdr:colOff>
                    <xdr:row>20</xdr:row>
                    <xdr:rowOff>137160</xdr:rowOff>
                  </to>
                </anchor>
              </controlPr>
            </control>
          </mc:Choice>
        </mc:AlternateContent>
        <mc:AlternateContent xmlns:mc="http://schemas.openxmlformats.org/markup-compatibility/2006">
          <mc:Choice Requires="x14">
            <control shapeId="34961" r:id="rId9" name="Check Box 145">
              <controlPr defaultSize="0" autoFill="0" autoLine="0" autoPict="0">
                <anchor moveWithCells="1">
                  <from>
                    <xdr:col>4</xdr:col>
                    <xdr:colOff>350520</xdr:colOff>
                    <xdr:row>21</xdr:row>
                    <xdr:rowOff>0</xdr:rowOff>
                  </from>
                  <to>
                    <xdr:col>4</xdr:col>
                    <xdr:colOff>640080</xdr:colOff>
                    <xdr:row>22</xdr:row>
                    <xdr:rowOff>22860</xdr:rowOff>
                  </to>
                </anchor>
              </controlPr>
            </control>
          </mc:Choice>
        </mc:AlternateContent>
        <mc:AlternateContent xmlns:mc="http://schemas.openxmlformats.org/markup-compatibility/2006">
          <mc:Choice Requires="x14">
            <control shapeId="34962" r:id="rId10" name="Check Box 146">
              <controlPr defaultSize="0" autoFill="0" autoLine="0" autoPict="0">
                <anchor moveWithCells="1">
                  <from>
                    <xdr:col>7</xdr:col>
                    <xdr:colOff>335280</xdr:colOff>
                    <xdr:row>19</xdr:row>
                    <xdr:rowOff>137160</xdr:rowOff>
                  </from>
                  <to>
                    <xdr:col>8</xdr:col>
                    <xdr:colOff>7620</xdr:colOff>
                    <xdr:row>20</xdr:row>
                    <xdr:rowOff>160020</xdr:rowOff>
                  </to>
                </anchor>
              </controlPr>
            </control>
          </mc:Choice>
        </mc:AlternateContent>
        <mc:AlternateContent xmlns:mc="http://schemas.openxmlformats.org/markup-compatibility/2006">
          <mc:Choice Requires="x14">
            <control shapeId="34970" r:id="rId11" name="Check Box 154">
              <controlPr defaultSize="0" autoFill="0" autoLine="0" autoPict="0">
                <anchor moveWithCells="1">
                  <from>
                    <xdr:col>7</xdr:col>
                    <xdr:colOff>342900</xdr:colOff>
                    <xdr:row>20</xdr:row>
                    <xdr:rowOff>144780</xdr:rowOff>
                  </from>
                  <to>
                    <xdr:col>8</xdr:col>
                    <xdr:colOff>22860</xdr:colOff>
                    <xdr:row>21</xdr:row>
                    <xdr:rowOff>160020</xdr:rowOff>
                  </to>
                </anchor>
              </controlPr>
            </control>
          </mc:Choice>
        </mc:AlternateContent>
        <mc:AlternateContent xmlns:mc="http://schemas.openxmlformats.org/markup-compatibility/2006">
          <mc:Choice Requires="x14">
            <control shapeId="34971" r:id="rId12" name="Check Box 155">
              <controlPr defaultSize="0" autoFill="0" autoLine="0" autoPict="0">
                <anchor moveWithCells="1">
                  <from>
                    <xdr:col>7</xdr:col>
                    <xdr:colOff>342900</xdr:colOff>
                    <xdr:row>21</xdr:row>
                    <xdr:rowOff>175260</xdr:rowOff>
                  </from>
                  <to>
                    <xdr:col>8</xdr:col>
                    <xdr:colOff>22860</xdr:colOff>
                    <xdr:row>23</xdr:row>
                    <xdr:rowOff>22860</xdr:rowOff>
                  </to>
                </anchor>
              </controlPr>
            </control>
          </mc:Choice>
        </mc:AlternateContent>
        <mc:AlternateContent xmlns:mc="http://schemas.openxmlformats.org/markup-compatibility/2006">
          <mc:Choice Requires="x14">
            <control shapeId="34972" r:id="rId13" name="Check Box 156">
              <controlPr defaultSize="0" autoFill="0" autoLine="0" autoPict="0">
                <anchor moveWithCells="1">
                  <from>
                    <xdr:col>9</xdr:col>
                    <xdr:colOff>266700</xdr:colOff>
                    <xdr:row>19</xdr:row>
                    <xdr:rowOff>144780</xdr:rowOff>
                  </from>
                  <to>
                    <xdr:col>9</xdr:col>
                    <xdr:colOff>556260</xdr:colOff>
                    <xdr:row>20</xdr:row>
                    <xdr:rowOff>144780</xdr:rowOff>
                  </to>
                </anchor>
              </controlPr>
            </control>
          </mc:Choice>
        </mc:AlternateContent>
        <mc:AlternateContent xmlns:mc="http://schemas.openxmlformats.org/markup-compatibility/2006">
          <mc:Choice Requires="x14">
            <control shapeId="34973" r:id="rId14" name="Check Box 157">
              <controlPr defaultSize="0" autoFill="0" autoLine="0" autoPict="0">
                <anchor moveWithCells="1">
                  <from>
                    <xdr:col>9</xdr:col>
                    <xdr:colOff>266700</xdr:colOff>
                    <xdr:row>20</xdr:row>
                    <xdr:rowOff>152400</xdr:rowOff>
                  </from>
                  <to>
                    <xdr:col>9</xdr:col>
                    <xdr:colOff>556260</xdr:colOff>
                    <xdr:row>21</xdr:row>
                    <xdr:rowOff>160020</xdr:rowOff>
                  </to>
                </anchor>
              </controlPr>
            </control>
          </mc:Choice>
        </mc:AlternateContent>
        <mc:AlternateContent xmlns:mc="http://schemas.openxmlformats.org/markup-compatibility/2006">
          <mc:Choice Requires="x14">
            <control shapeId="34974" r:id="rId15" name="Check Box 158">
              <controlPr defaultSize="0" autoFill="0" autoLine="0" autoPict="0">
                <anchor moveWithCells="1">
                  <from>
                    <xdr:col>9</xdr:col>
                    <xdr:colOff>266700</xdr:colOff>
                    <xdr:row>22</xdr:row>
                    <xdr:rowOff>7620</xdr:rowOff>
                  </from>
                  <to>
                    <xdr:col>9</xdr:col>
                    <xdr:colOff>556260</xdr:colOff>
                    <xdr:row>23</xdr:row>
                    <xdr:rowOff>7620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L80"/>
  <sheetViews>
    <sheetView showGridLines="0" topLeftCell="A8" zoomScale="70" zoomScaleNormal="70" workbookViewId="0">
      <selection activeCell="J48" sqref="J48:J49"/>
    </sheetView>
  </sheetViews>
  <sheetFormatPr defaultRowHeight="13.2" x14ac:dyDescent="0.25"/>
  <cols>
    <col min="1" max="1" width="2.88671875" customWidth="1"/>
    <col min="2" max="2" width="17.21875" bestFit="1" customWidth="1"/>
    <col min="5" max="5" width="8.88671875" customWidth="1"/>
    <col min="9" max="9" width="11.5546875" bestFit="1" customWidth="1"/>
    <col min="10" max="10" width="11" customWidth="1"/>
    <col min="11" max="11" width="10" bestFit="1" customWidth="1"/>
    <col min="12" max="12" width="10.88671875" bestFit="1" customWidth="1"/>
    <col min="13" max="13" width="7.88671875" customWidth="1"/>
    <col min="14" max="14" width="7.33203125" customWidth="1"/>
    <col min="15" max="15" width="8.33203125" customWidth="1"/>
    <col min="16" max="17" width="10" bestFit="1" customWidth="1"/>
    <col min="18" max="18" width="2.6640625" customWidth="1"/>
    <col min="20" max="38" width="0" hidden="1" customWidth="1"/>
  </cols>
  <sheetData>
    <row r="1" spans="2:38" ht="8.4" customHeight="1" x14ac:dyDescent="0.25"/>
    <row r="2" spans="2:38" x14ac:dyDescent="0.25">
      <c r="B2" s="12"/>
      <c r="C2" s="10"/>
      <c r="D2" s="10"/>
      <c r="E2" s="10"/>
      <c r="F2" s="10"/>
      <c r="G2" s="10"/>
      <c r="H2" s="10"/>
      <c r="I2" s="10"/>
      <c r="J2" s="10"/>
      <c r="K2" s="10"/>
      <c r="L2" s="10"/>
      <c r="M2" s="10"/>
      <c r="N2" s="10"/>
      <c r="O2" s="13"/>
      <c r="P2" s="12"/>
      <c r="Q2" s="10"/>
      <c r="R2" s="72"/>
    </row>
    <row r="3" spans="2:38" x14ac:dyDescent="0.25">
      <c r="B3" s="10"/>
      <c r="C3" s="10"/>
      <c r="D3" s="10"/>
      <c r="E3" s="10"/>
      <c r="F3" s="10"/>
      <c r="G3" s="10"/>
      <c r="H3" s="10"/>
      <c r="I3" s="10"/>
      <c r="J3" s="10"/>
      <c r="K3" s="10"/>
      <c r="L3" s="10"/>
      <c r="M3" s="10"/>
      <c r="N3" s="10"/>
      <c r="O3" s="10"/>
      <c r="P3" s="12"/>
      <c r="Q3" s="10"/>
      <c r="R3" s="72"/>
    </row>
    <row r="4" spans="2:38" x14ac:dyDescent="0.25">
      <c r="B4" s="10"/>
      <c r="C4" s="10"/>
      <c r="D4" s="10"/>
      <c r="E4" s="10"/>
      <c r="F4" s="10"/>
      <c r="G4" s="10"/>
      <c r="H4" s="10"/>
      <c r="I4" s="10"/>
      <c r="J4" s="10"/>
      <c r="K4" s="10"/>
      <c r="L4" s="10"/>
      <c r="M4" s="10"/>
      <c r="N4" s="10"/>
      <c r="O4" s="10"/>
      <c r="P4" s="10"/>
      <c r="Q4" s="10"/>
      <c r="R4" s="72"/>
    </row>
    <row r="6" spans="2:38" ht="17.399999999999999" x14ac:dyDescent="0.3">
      <c r="B6" s="64" t="s">
        <v>1</v>
      </c>
      <c r="C6" s="64"/>
      <c r="D6" s="64"/>
      <c r="E6" s="74">
        <f>'EP Form'!E6</f>
        <v>0</v>
      </c>
      <c r="F6" s="74"/>
      <c r="G6" s="74"/>
      <c r="H6" s="74"/>
      <c r="I6" s="64"/>
      <c r="J6" s="64"/>
      <c r="K6" s="64"/>
      <c r="L6" s="236" t="s">
        <v>9</v>
      </c>
      <c r="M6" s="340">
        <f>'EP Form'!E10</f>
        <v>0</v>
      </c>
      <c r="N6" s="340"/>
      <c r="O6" s="340"/>
      <c r="P6" s="340"/>
      <c r="Q6" s="340"/>
    </row>
    <row r="7" spans="2:38" ht="17.399999999999999" x14ac:dyDescent="0.3">
      <c r="B7" s="64" t="s">
        <v>10</v>
      </c>
      <c r="C7" s="64"/>
      <c r="D7" s="64"/>
      <c r="E7" s="75">
        <f>'EP Form'!E7</f>
        <v>0</v>
      </c>
      <c r="F7" s="75"/>
      <c r="G7" s="75"/>
      <c r="H7" s="75"/>
      <c r="I7" s="64"/>
      <c r="J7" s="64"/>
      <c r="K7" s="64"/>
      <c r="L7" s="236" t="s">
        <v>7</v>
      </c>
      <c r="M7" s="348">
        <f>'EP Form'!E11</f>
        <v>0</v>
      </c>
      <c r="N7" s="348"/>
      <c r="O7" s="348"/>
      <c r="P7" s="75"/>
      <c r="Q7" s="237"/>
    </row>
    <row r="8" spans="2:38" ht="36" customHeight="1" x14ac:dyDescent="0.4">
      <c r="B8" s="341" t="s">
        <v>118</v>
      </c>
      <c r="C8" s="341"/>
      <c r="D8" s="341"/>
      <c r="E8" s="341"/>
      <c r="F8" s="341"/>
      <c r="G8" s="341"/>
      <c r="H8" s="341"/>
      <c r="I8" s="341"/>
      <c r="L8" s="239" t="s">
        <v>219</v>
      </c>
      <c r="M8" s="240">
        <v>6</v>
      </c>
      <c r="N8" s="235" t="s">
        <v>220</v>
      </c>
      <c r="O8" s="240">
        <f>'EP Form'!Q16</f>
        <v>0</v>
      </c>
    </row>
    <row r="9" spans="2:38" ht="16.350000000000001" customHeight="1" x14ac:dyDescent="0.25">
      <c r="B9" s="341"/>
      <c r="C9" s="341"/>
      <c r="D9" s="341"/>
      <c r="E9" s="341"/>
      <c r="F9" s="341"/>
      <c r="G9" s="341"/>
      <c r="H9" s="341"/>
      <c r="I9" s="341"/>
    </row>
    <row r="10" spans="2:38" ht="17.399999999999999" x14ac:dyDescent="0.3">
      <c r="B10" s="38" t="s">
        <v>87</v>
      </c>
      <c r="C10" s="11"/>
      <c r="D10" s="11"/>
      <c r="E10" s="11"/>
      <c r="F10" s="11"/>
      <c r="G10" s="11"/>
      <c r="H10" s="38"/>
      <c r="I10" s="20"/>
      <c r="J10" s="11"/>
      <c r="K10" s="11"/>
      <c r="L10" s="11"/>
      <c r="M10" s="11"/>
      <c r="N10" s="11"/>
      <c r="O10" s="11"/>
      <c r="P10" s="11"/>
      <c r="Q10" s="36"/>
      <c r="R10" s="36"/>
      <c r="U10" s="4"/>
    </row>
    <row r="11" spans="2:38" ht="7.95" customHeight="1" x14ac:dyDescent="0.25"/>
    <row r="12" spans="2:38" ht="16.350000000000001" customHeight="1" x14ac:dyDescent="0.3">
      <c r="B12" s="43" t="s">
        <v>85</v>
      </c>
      <c r="C12" s="23"/>
      <c r="D12" s="23"/>
      <c r="E12" s="24"/>
      <c r="F12" s="57"/>
      <c r="I12" s="22" t="s">
        <v>104</v>
      </c>
      <c r="J12" s="23"/>
      <c r="K12" s="23"/>
      <c r="L12" s="23"/>
      <c r="M12" s="23"/>
      <c r="N12" s="23"/>
      <c r="O12" s="23"/>
      <c r="P12" s="24"/>
      <c r="T12" s="355">
        <v>1</v>
      </c>
      <c r="U12" s="355"/>
      <c r="V12" s="355"/>
      <c r="W12" s="355"/>
      <c r="Y12" s="355">
        <v>2</v>
      </c>
      <c r="Z12" s="355"/>
      <c r="AA12" s="355"/>
      <c r="AB12" s="355"/>
      <c r="AD12" s="355">
        <v>3</v>
      </c>
      <c r="AE12" s="355"/>
      <c r="AF12" s="355"/>
      <c r="AG12" s="355"/>
      <c r="AI12" s="355">
        <v>4</v>
      </c>
      <c r="AJ12" s="355"/>
      <c r="AK12" s="355"/>
      <c r="AL12" s="355"/>
    </row>
    <row r="13" spans="2:38" ht="18" customHeight="1" x14ac:dyDescent="0.25">
      <c r="B13" s="53" t="s">
        <v>30</v>
      </c>
      <c r="C13" s="53" t="s">
        <v>31</v>
      </c>
      <c r="D13" s="53" t="s">
        <v>96</v>
      </c>
      <c r="E13" s="54" t="s">
        <v>75</v>
      </c>
      <c r="F13" s="55"/>
      <c r="I13" s="29" t="s">
        <v>30</v>
      </c>
      <c r="J13" s="73" t="s">
        <v>61</v>
      </c>
      <c r="K13" s="28" t="s">
        <v>97</v>
      </c>
      <c r="L13" s="29" t="s">
        <v>32</v>
      </c>
      <c r="M13" s="29" t="s">
        <v>39</v>
      </c>
      <c r="N13" s="29" t="s">
        <v>40</v>
      </c>
      <c r="O13" s="29" t="s">
        <v>34</v>
      </c>
      <c r="P13" s="42" t="s">
        <v>75</v>
      </c>
      <c r="T13" s="29" t="s">
        <v>32</v>
      </c>
      <c r="U13" s="29" t="s">
        <v>39</v>
      </c>
      <c r="V13" s="29" t="s">
        <v>40</v>
      </c>
      <c r="W13" s="29" t="s">
        <v>34</v>
      </c>
      <c r="Y13" s="29" t="s">
        <v>32</v>
      </c>
      <c r="Z13" s="29" t="s">
        <v>39</v>
      </c>
      <c r="AA13" s="29" t="s">
        <v>40</v>
      </c>
      <c r="AB13" s="29" t="s">
        <v>34</v>
      </c>
      <c r="AD13" s="29" t="s">
        <v>32</v>
      </c>
      <c r="AE13" s="29" t="s">
        <v>39</v>
      </c>
      <c r="AF13" s="29" t="s">
        <v>40</v>
      </c>
      <c r="AG13" s="29" t="s">
        <v>34</v>
      </c>
      <c r="AI13" s="29" t="s">
        <v>32</v>
      </c>
      <c r="AJ13" s="29" t="s">
        <v>39</v>
      </c>
      <c r="AK13" s="29" t="s">
        <v>40</v>
      </c>
      <c r="AL13" s="29" t="s">
        <v>34</v>
      </c>
    </row>
    <row r="14" spans="2:38" ht="15" x14ac:dyDescent="0.25">
      <c r="B14" s="46" t="str">
        <f>IF('EP Form'!$B32="E",'EP Form'!$B32,"")</f>
        <v/>
      </c>
      <c r="C14" s="102" t="str">
        <f>IF('EP Form'!$B32="E",'EP Form'!$C32,"")</f>
        <v/>
      </c>
      <c r="D14" s="102" t="str">
        <f>IF('EP Form'!$B32="E",'EP Form'!$D32,"")</f>
        <v/>
      </c>
      <c r="E14" s="46" t="str">
        <f>IF('EP Form'!$B32="E",'EP Form'!$E32,"")</f>
        <v/>
      </c>
      <c r="F14" s="19"/>
      <c r="I14" s="81" t="str">
        <f>IF('EP Form'!I32="E",'EP Form'!I32,"")</f>
        <v/>
      </c>
      <c r="J14" s="81" t="str">
        <f>IF((AND('EP Form'!$I32="E", 'EP Form'!$J32&lt;6)),'EP Form'!$J32,"")</f>
        <v/>
      </c>
      <c r="K14" s="81" t="str">
        <f>IF((AND('EP Form'!$I32="E", 'EP Form'!$J32&lt;6)),'EP Form'!$K32,"")</f>
        <v/>
      </c>
      <c r="L14" s="103" t="str">
        <f>IF((AND('EP Form'!$I32="E", 'EP Form'!$J32&lt;6)),'EP Form'!$L32,"")</f>
        <v/>
      </c>
      <c r="M14" s="103" t="str">
        <f>IF((AND('EP Form'!$I32="E", 'EP Form'!$J32&lt;6)),'EP Form'!$M32,"")</f>
        <v/>
      </c>
      <c r="N14" s="103" t="str">
        <f>IF((AND('EP Form'!$I32="E", 'EP Form'!$J32&lt;6)),'EP Form'!$N32,"")</f>
        <v/>
      </c>
      <c r="O14" s="103" t="str">
        <f>IF((AND('EP Form'!$I32="E", 'EP Form'!$J32&lt;6)),'EP Form'!$O32,"")</f>
        <v/>
      </c>
      <c r="P14" s="45" t="str">
        <f>IF((AND('EP Form'!$I32="E", 'EP Form'!$J32&lt;6)),'EP Form'!$P32,"")</f>
        <v/>
      </c>
      <c r="T14">
        <f>IF(J14=1,L14,0)</f>
        <v>0</v>
      </c>
      <c r="U14">
        <f>IF(J14=1,M14,0)</f>
        <v>0</v>
      </c>
      <c r="V14">
        <f>IF(J14=1,N14,0)</f>
        <v>0</v>
      </c>
      <c r="W14">
        <f>IF(J14=1,O14,0)</f>
        <v>0</v>
      </c>
      <c r="Y14" s="4">
        <f>IF($J14=2,L14,0)</f>
        <v>0</v>
      </c>
      <c r="Z14" s="4">
        <f t="shared" ref="Z14:AB20" si="0">IF($J14=2,M14,0)</f>
        <v>0</v>
      </c>
      <c r="AA14" s="4">
        <f t="shared" si="0"/>
        <v>0</v>
      </c>
      <c r="AB14" s="4">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46" t="str">
        <f>IF('EP Form'!$B33="E",'EP Form'!$B33,"")</f>
        <v/>
      </c>
      <c r="C15" s="102" t="str">
        <f>IF('EP Form'!$B33="E",'EP Form'!$C33,"")</f>
        <v/>
      </c>
      <c r="D15" s="102" t="str">
        <f>IF('EP Form'!$B33="E",'EP Form'!$D33,"")</f>
        <v/>
      </c>
      <c r="E15" s="46" t="str">
        <f>IF('EP Form'!$B33="E",'EP Form'!$E33,"")</f>
        <v/>
      </c>
      <c r="F15" s="19"/>
      <c r="I15" s="81" t="str">
        <f>IF('EP Form'!$I33="E",'EP Form'!$I33,"")</f>
        <v/>
      </c>
      <c r="J15" s="81" t="str">
        <f>IF((AND('EP Form'!$I33="E", 'EP Form'!$J33&lt;6)),'EP Form'!$J33,"")</f>
        <v/>
      </c>
      <c r="K15" s="81" t="str">
        <f>IF((AND('EP Form'!I33="E", 'EP Form'!J33&lt;6)),'EP Form'!K33,"")</f>
        <v/>
      </c>
      <c r="L15" s="103" t="str">
        <f>IF((AND('EP Form'!I33="E", 'EP Form'!J33&lt;6)),'EP Form'!L33,"")</f>
        <v/>
      </c>
      <c r="M15" s="103" t="str">
        <f>IF((AND('EP Form'!I33="E", 'EP Form'!J33&lt;6)),'EP Form'!M33,"")</f>
        <v/>
      </c>
      <c r="N15" s="103" t="str">
        <f>IF((AND('EP Form'!I33="E", 'EP Form'!J33&lt;6)),'EP Form'!N33,"")</f>
        <v/>
      </c>
      <c r="O15" s="103" t="str">
        <f>IF((AND('EP Form'!I33="E", 'EP Form'!J33&lt;6)),'EP Form'!O33,"")</f>
        <v/>
      </c>
      <c r="P15" s="45" t="str">
        <f>IF((AND('EP Form'!$I33="E", 'EP Form'!$J33&lt;6)),'EP Form'!$P33,"")</f>
        <v/>
      </c>
      <c r="T15">
        <f>IF(J15=1,L15,0)</f>
        <v>0</v>
      </c>
      <c r="U15">
        <f t="shared" ref="U15:U20" si="3">IF(J15=1,M15,0)</f>
        <v>0</v>
      </c>
      <c r="V15">
        <f t="shared" ref="V15:V20" si="4">IF(J15=1,N15,0)</f>
        <v>0</v>
      </c>
      <c r="W15">
        <f t="shared" ref="W15:W20" si="5">IF(J15=1,O15,0)</f>
        <v>0</v>
      </c>
      <c r="Y15" s="4">
        <f t="shared" ref="Y15:Y20" si="6">IF(J15=2,L15,0)</f>
        <v>0</v>
      </c>
      <c r="Z15" s="4">
        <f t="shared" si="0"/>
        <v>0</v>
      </c>
      <c r="AA15" s="4">
        <f t="shared" si="0"/>
        <v>0</v>
      </c>
      <c r="AB15" s="4">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46" t="str">
        <f>IF('EP Form'!$B34="E",'EP Form'!$B34,"")</f>
        <v/>
      </c>
      <c r="C16" s="102" t="str">
        <f>IF('EP Form'!$B34="E",'EP Form'!$C34,"")</f>
        <v/>
      </c>
      <c r="D16" s="102" t="str">
        <f>IF('EP Form'!$B34="E",'EP Form'!$D34,"")</f>
        <v/>
      </c>
      <c r="E16" s="46" t="str">
        <f>IF('EP Form'!$B34="E",'EP Form'!$E34,"")</f>
        <v/>
      </c>
      <c r="I16" s="81" t="str">
        <f>IF('EP Form'!$I34="E",'EP Form'!$I34,"")</f>
        <v/>
      </c>
      <c r="J16" s="81" t="str">
        <f>IF((AND('EP Form'!$I34="E", 'EP Form'!$J34&lt;6)),'EP Form'!$J34,"")</f>
        <v/>
      </c>
      <c r="K16" s="81" t="str">
        <f>IF((AND('EP Form'!I34="E", 'EP Form'!J34&lt;6)),'EP Form'!K34,"")</f>
        <v/>
      </c>
      <c r="L16" s="103" t="str">
        <f>IF((AND('EP Form'!I34="E", 'EP Form'!J34&lt;6)),'EP Form'!L34,"")</f>
        <v/>
      </c>
      <c r="M16" s="103" t="str">
        <f>IF((AND('EP Form'!I34="E", 'EP Form'!J34&lt;6)),'EP Form'!M34,"")</f>
        <v/>
      </c>
      <c r="N16" s="103" t="str">
        <f>IF((AND('EP Form'!I34="E", 'EP Form'!J34&lt;6)),'EP Form'!N34,"")</f>
        <v/>
      </c>
      <c r="O16" s="103" t="str">
        <f>IF((AND('EP Form'!I34="E", 'EP Form'!J34&lt;6)),'EP Form'!O34,"")</f>
        <v/>
      </c>
      <c r="P16" s="45" t="str">
        <f>IF((AND('EP Form'!$I34="E", 'EP Form'!$J34&lt;6)),'EP Form'!$P34,"")</f>
        <v/>
      </c>
      <c r="T16">
        <f t="shared" ref="T16:T20" si="9">IF(J16=1,L16,0)</f>
        <v>0</v>
      </c>
      <c r="U16">
        <f t="shared" si="3"/>
        <v>0</v>
      </c>
      <c r="V16">
        <f t="shared" si="4"/>
        <v>0</v>
      </c>
      <c r="W16">
        <f t="shared" si="5"/>
        <v>0</v>
      </c>
      <c r="Y16" s="4">
        <f t="shared" si="6"/>
        <v>0</v>
      </c>
      <c r="Z16" s="4">
        <f t="shared" si="0"/>
        <v>0</v>
      </c>
      <c r="AA16" s="4">
        <f t="shared" si="0"/>
        <v>0</v>
      </c>
      <c r="AB16" s="4">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46"/>
      <c r="C17" s="102" t="str">
        <f>IF('EP Form'!$B35="E",'EP Form'!$C35,"")</f>
        <v/>
      </c>
      <c r="D17" s="102" t="str">
        <f>IF('EP Form'!$B35="E",'EP Form'!$D35,"")</f>
        <v/>
      </c>
      <c r="E17" s="46" t="str">
        <f>IF('EP Form'!$B35="E",'EP Form'!$E35,"")</f>
        <v/>
      </c>
      <c r="F17" s="30"/>
      <c r="I17" s="81" t="str">
        <f>IF('EP Form'!$I35="E",'EP Form'!$I35,"")</f>
        <v/>
      </c>
      <c r="J17" s="81" t="str">
        <f>IF((AND('EP Form'!$I35="E", 'EP Form'!$J35&lt;6)),'EP Form'!$J35,"")</f>
        <v/>
      </c>
      <c r="K17" s="81" t="str">
        <f>IF((AND('EP Form'!I35="E", 'EP Form'!J35&lt;6)),'EP Form'!K35,"")</f>
        <v/>
      </c>
      <c r="L17" s="103" t="str">
        <f>IF((AND('EP Form'!I35="E", 'EP Form'!J35&lt;6)),'EP Form'!L35,"")</f>
        <v/>
      </c>
      <c r="M17" s="103" t="str">
        <f>IF((AND('EP Form'!I35="E", 'EP Form'!J35&lt;6)),'EP Form'!M35,"")</f>
        <v/>
      </c>
      <c r="N17" s="103" t="str">
        <f>IF((AND('EP Form'!I35="E", 'EP Form'!J35&lt;6)),'EP Form'!N35,"")</f>
        <v/>
      </c>
      <c r="O17" s="103" t="str">
        <f>IF((AND('EP Form'!I35="E", 'EP Form'!J35&lt;6)),'EP Form'!O35,"")</f>
        <v/>
      </c>
      <c r="P17" s="45" t="str">
        <f>IF((AND('EP Form'!$I35="E", 'EP Form'!$J35&lt;6)),'EP Form'!$P35,"")</f>
        <v/>
      </c>
      <c r="T17">
        <f t="shared" si="9"/>
        <v>0</v>
      </c>
      <c r="U17">
        <f t="shared" si="3"/>
        <v>0</v>
      </c>
      <c r="V17">
        <f t="shared" si="4"/>
        <v>0</v>
      </c>
      <c r="W17">
        <f t="shared" si="5"/>
        <v>0</v>
      </c>
      <c r="Y17" s="4">
        <f t="shared" si="6"/>
        <v>0</v>
      </c>
      <c r="Z17" s="4">
        <f t="shared" si="0"/>
        <v>0</v>
      </c>
      <c r="AA17" s="4">
        <f t="shared" si="0"/>
        <v>0</v>
      </c>
      <c r="AB17" s="4">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46" t="str">
        <f>IF('EP Form'!$B36="E",'EP Form'!$B36,"")</f>
        <v/>
      </c>
      <c r="C18" s="102" t="str">
        <f>IF('EP Form'!$B36="E",'EP Form'!$C36,"")</f>
        <v/>
      </c>
      <c r="D18" s="102" t="str">
        <f>IF('EP Form'!$B36="E",'EP Form'!$D36,"")</f>
        <v/>
      </c>
      <c r="E18" s="46" t="str">
        <f>IF('EP Form'!$B36="E",'EP Form'!$E36,"")</f>
        <v/>
      </c>
      <c r="F18" s="30"/>
      <c r="I18" s="81" t="str">
        <f>IF('EP Form'!$I36="E",'EP Form'!$I36,"")</f>
        <v/>
      </c>
      <c r="J18" s="81" t="str">
        <f>IF((AND('EP Form'!$I36="E", 'EP Form'!$J36&lt;6)),'EP Form'!$J36,"")</f>
        <v/>
      </c>
      <c r="K18" s="81" t="str">
        <f>IF((AND('EP Form'!I36="E", 'EP Form'!J36&lt;6)),'EP Form'!K36,"")</f>
        <v/>
      </c>
      <c r="L18" s="103" t="str">
        <f>IF((AND('EP Form'!I36="E", 'EP Form'!J36&lt;6)),'EP Form'!L36,"")</f>
        <v/>
      </c>
      <c r="M18" s="103" t="str">
        <f>IF((AND('EP Form'!I36="E", 'EP Form'!J36&lt;6)),'EP Form'!M36,"")</f>
        <v/>
      </c>
      <c r="N18" s="103" t="str">
        <f>IF((AND('EP Form'!I36="E", 'EP Form'!J36&lt;6)),'EP Form'!N36,"")</f>
        <v/>
      </c>
      <c r="O18" s="103" t="str">
        <f>IF((AND('EP Form'!I36="E", 'EP Form'!J36&lt;6)),'EP Form'!O36,"")</f>
        <v/>
      </c>
      <c r="P18" s="45" t="str">
        <f>IF((AND('EP Form'!$I36="E", 'EP Form'!$J36&lt;6)),'EP Form'!$P36,"")</f>
        <v/>
      </c>
      <c r="T18">
        <f t="shared" si="9"/>
        <v>0</v>
      </c>
      <c r="U18">
        <f t="shared" si="3"/>
        <v>0</v>
      </c>
      <c r="V18">
        <f t="shared" si="4"/>
        <v>0</v>
      </c>
      <c r="W18">
        <f t="shared" si="5"/>
        <v>0</v>
      </c>
      <c r="Y18" s="4">
        <f t="shared" si="6"/>
        <v>0</v>
      </c>
      <c r="Z18" s="4">
        <f t="shared" si="0"/>
        <v>0</v>
      </c>
      <c r="AA18" s="4">
        <f t="shared" si="0"/>
        <v>0</v>
      </c>
      <c r="AB18" s="4">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46" t="str">
        <f>IF('EP Form'!$B37="E",'EP Form'!$B37,"")</f>
        <v/>
      </c>
      <c r="C19" s="102" t="str">
        <f>IF('EP Form'!$B37="E",'EP Form'!$C37,"")</f>
        <v/>
      </c>
      <c r="D19" s="102" t="str">
        <f>IF('EP Form'!$B37="E",'EP Form'!$D37,"")</f>
        <v/>
      </c>
      <c r="E19" s="46" t="str">
        <f>IF('EP Form'!$B37="E",'EP Form'!$E37,"")</f>
        <v/>
      </c>
      <c r="I19" s="81" t="str">
        <f>IF('EP Form'!$I37="E",'EP Form'!$I37,"")</f>
        <v/>
      </c>
      <c r="J19" s="81" t="str">
        <f>IF((AND('EP Form'!$I37="E", 'EP Form'!$J37&lt;6)),'EP Form'!$J37,"")</f>
        <v/>
      </c>
      <c r="K19" s="81" t="str">
        <f>IF((AND('EP Form'!I37="E", 'EP Form'!J37&lt;6)),'EP Form'!K37,"")</f>
        <v/>
      </c>
      <c r="L19" s="103" t="str">
        <f>IF((AND('EP Form'!I37="E", 'EP Form'!J37&lt;6)),'EP Form'!L37,"")</f>
        <v/>
      </c>
      <c r="M19" s="103" t="str">
        <f>IF((AND('EP Form'!I37="E", 'EP Form'!J37&lt;6)),'EP Form'!M37,"")</f>
        <v/>
      </c>
      <c r="N19" s="103" t="str">
        <f>IF((AND('EP Form'!I37="E", 'EP Form'!J37&lt;6)),'EP Form'!N37,"")</f>
        <v/>
      </c>
      <c r="O19" s="103" t="str">
        <f>IF((AND('EP Form'!I37="E", 'EP Form'!J37&lt;6)),'EP Form'!O37,"")</f>
        <v/>
      </c>
      <c r="P19" s="45" t="str">
        <f>IF((AND('EP Form'!$I37="E", 'EP Form'!$J37&lt;6)),'EP Form'!$P37,"")</f>
        <v/>
      </c>
      <c r="T19">
        <f t="shared" si="9"/>
        <v>0</v>
      </c>
      <c r="U19">
        <f t="shared" si="3"/>
        <v>0</v>
      </c>
      <c r="V19">
        <f t="shared" si="4"/>
        <v>0</v>
      </c>
      <c r="W19">
        <f t="shared" si="5"/>
        <v>0</v>
      </c>
      <c r="Y19" s="4">
        <f t="shared" si="6"/>
        <v>0</v>
      </c>
      <c r="Z19" s="4">
        <f t="shared" si="0"/>
        <v>0</v>
      </c>
      <c r="AA19" s="4">
        <f t="shared" si="0"/>
        <v>0</v>
      </c>
      <c r="AB19" s="4">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50" t="s">
        <v>157</v>
      </c>
      <c r="C20" s="115">
        <f>SUM(C14:C19)</f>
        <v>0</v>
      </c>
      <c r="D20" s="115">
        <f>SUM(D14:D19)</f>
        <v>0</v>
      </c>
      <c r="E20" s="49">
        <f>SUM(E14:E19)</f>
        <v>0</v>
      </c>
      <c r="F20" s="56"/>
      <c r="G20" s="1"/>
      <c r="I20" s="81" t="str">
        <f>IF('EP Form'!$I38="E",'EP Form'!$I38,"")</f>
        <v/>
      </c>
      <c r="J20" s="81" t="str">
        <f>IF((AND('EP Form'!$I38="E", 'EP Form'!$J38&lt;6)),'EP Form'!$J38,"")</f>
        <v/>
      </c>
      <c r="K20" s="81" t="str">
        <f>IF((AND('EP Form'!I38="E", 'EP Form'!J38&lt;6)),'EP Form'!K38,"")</f>
        <v/>
      </c>
      <c r="L20" s="103" t="str">
        <f>IF((AND('EP Form'!I38="E", 'EP Form'!J38&lt;6)),'EP Form'!L38,"")</f>
        <v/>
      </c>
      <c r="M20" s="103" t="str">
        <f>IF((AND('EP Form'!I38="E", 'EP Form'!J38&lt;6)),'EP Form'!M38,"")</f>
        <v/>
      </c>
      <c r="N20" s="103" t="str">
        <f>IF((AND('EP Form'!I38="E", 'EP Form'!J38&lt;6)),'EP Form'!N38,"")</f>
        <v/>
      </c>
      <c r="O20" s="103" t="str">
        <f>IF((AND('EP Form'!I38="E", 'EP Form'!J38&lt;6)),'EP Form'!O38,"")</f>
        <v/>
      </c>
      <c r="P20" s="45" t="str">
        <f>IF((AND('EP Form'!$I38="E", 'EP Form'!$J38&lt;6)),'EP Form'!$P38,"")</f>
        <v/>
      </c>
      <c r="T20">
        <f t="shared" si="9"/>
        <v>0</v>
      </c>
      <c r="U20">
        <f t="shared" si="3"/>
        <v>0</v>
      </c>
      <c r="V20">
        <f t="shared" si="4"/>
        <v>0</v>
      </c>
      <c r="W20">
        <f t="shared" si="5"/>
        <v>0</v>
      </c>
      <c r="Y20" s="4">
        <f t="shared" si="6"/>
        <v>0</v>
      </c>
      <c r="Z20" s="4">
        <f t="shared" si="0"/>
        <v>0</v>
      </c>
      <c r="AA20" s="4">
        <f t="shared" si="0"/>
        <v>0</v>
      </c>
      <c r="AB20" s="4">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31"/>
      <c r="G21" s="32"/>
      <c r="T21" s="118">
        <f>SUM(T14:T20)</f>
        <v>0</v>
      </c>
      <c r="U21" s="118">
        <f t="shared" ref="U21:W21" si="10">SUM(U14:U20)</f>
        <v>0</v>
      </c>
      <c r="V21" s="118">
        <f t="shared" si="10"/>
        <v>0</v>
      </c>
      <c r="W21" s="118">
        <f t="shared" si="10"/>
        <v>0</v>
      </c>
      <c r="Y21" s="118">
        <f>SUM(Y14:Y20)</f>
        <v>0</v>
      </c>
      <c r="Z21" s="118">
        <f t="shared" ref="Z21:AB21" si="11">SUM(Z14:Z20)</f>
        <v>0</v>
      </c>
      <c r="AA21" s="118">
        <f t="shared" si="11"/>
        <v>0</v>
      </c>
      <c r="AB21" s="118">
        <f t="shared" si="11"/>
        <v>0</v>
      </c>
      <c r="AD21" s="118">
        <f>SUM(AD14:AD20)</f>
        <v>0</v>
      </c>
      <c r="AE21" s="118">
        <f t="shared" ref="AE21:AG21" si="12">SUM(AE14:AE20)</f>
        <v>0</v>
      </c>
      <c r="AF21" s="118">
        <f t="shared" si="12"/>
        <v>0</v>
      </c>
      <c r="AG21" s="118">
        <f t="shared" si="12"/>
        <v>0</v>
      </c>
      <c r="AI21" s="118">
        <f>SUM(AI14:AI20)</f>
        <v>0</v>
      </c>
      <c r="AJ21" s="118">
        <f t="shared" ref="AJ21:AL21" si="13">SUM(AJ14:AJ20)</f>
        <v>0</v>
      </c>
      <c r="AK21" s="118">
        <f t="shared" si="13"/>
        <v>0</v>
      </c>
      <c r="AL21" s="118">
        <f t="shared" si="13"/>
        <v>0</v>
      </c>
    </row>
    <row r="22" spans="2:38" ht="13.8" x14ac:dyDescent="0.25">
      <c r="F22" s="31"/>
      <c r="G22" s="32"/>
      <c r="T22" s="29" t="s">
        <v>32</v>
      </c>
      <c r="U22" s="29" t="s">
        <v>39</v>
      </c>
      <c r="V22" s="29" t="s">
        <v>40</v>
      </c>
      <c r="W22" s="29" t="s">
        <v>34</v>
      </c>
      <c r="Y22" s="29" t="s">
        <v>32</v>
      </c>
      <c r="Z22" s="29" t="s">
        <v>39</v>
      </c>
      <c r="AA22" s="29" t="s">
        <v>40</v>
      </c>
      <c r="AB22" s="29" t="s">
        <v>34</v>
      </c>
      <c r="AD22" s="29" t="s">
        <v>32</v>
      </c>
      <c r="AE22" s="29" t="s">
        <v>39</v>
      </c>
      <c r="AF22" s="29" t="s">
        <v>40</v>
      </c>
      <c r="AG22" s="29" t="s">
        <v>34</v>
      </c>
      <c r="AI22" s="29" t="s">
        <v>32</v>
      </c>
      <c r="AJ22" s="29" t="s">
        <v>39</v>
      </c>
      <c r="AK22" s="29" t="s">
        <v>40</v>
      </c>
      <c r="AL22" s="29" t="s">
        <v>34</v>
      </c>
    </row>
    <row r="23" spans="2:38" ht="24.6" x14ac:dyDescent="0.4">
      <c r="B23" s="67" t="str">
        <f>B8</f>
        <v>PANEL E</v>
      </c>
      <c r="C23" s="68"/>
      <c r="D23" s="69"/>
      <c r="E23" s="68"/>
      <c r="F23" s="70"/>
      <c r="G23" s="77" t="s">
        <v>75</v>
      </c>
      <c r="H23" s="78" t="str">
        <f>E18</f>
        <v/>
      </c>
      <c r="I23" s="51"/>
      <c r="J23" s="67" t="s">
        <v>100</v>
      </c>
      <c r="K23" s="68"/>
      <c r="L23" s="68"/>
      <c r="M23" s="71" t="str">
        <f>B23</f>
        <v>PANEL E</v>
      </c>
      <c r="N23" s="68"/>
      <c r="O23" s="68"/>
      <c r="P23" s="68"/>
      <c r="Q23" s="68"/>
      <c r="R23" s="68"/>
    </row>
    <row r="24" spans="2:38" ht="13.8" x14ac:dyDescent="0.25">
      <c r="D24" s="41"/>
      <c r="F24" s="31"/>
      <c r="G24" s="32"/>
      <c r="I24" s="4"/>
    </row>
    <row r="25" spans="2:38" ht="24.6" x14ac:dyDescent="0.4">
      <c r="D25" s="41"/>
      <c r="E25" s="342" t="s">
        <v>96</v>
      </c>
      <c r="F25" s="342"/>
      <c r="I25" s="4"/>
      <c r="J25" s="65" t="s">
        <v>119</v>
      </c>
      <c r="M25" s="3"/>
      <c r="N25" s="3"/>
      <c r="O25" s="65" t="s">
        <v>120</v>
      </c>
      <c r="P25" s="9"/>
      <c r="Q25" s="65"/>
    </row>
    <row r="26" spans="2:38" ht="13.8" x14ac:dyDescent="0.25">
      <c r="C26" s="33"/>
      <c r="D26" s="41"/>
      <c r="E26" s="343">
        <f>D20</f>
        <v>0</v>
      </c>
      <c r="F26" s="343"/>
      <c r="I26" s="4"/>
      <c r="M26" s="3"/>
      <c r="N26" s="4"/>
      <c r="R26" s="3"/>
    </row>
    <row r="27" spans="2:38" ht="13.8" x14ac:dyDescent="0.25">
      <c r="B27" s="27"/>
      <c r="D27" s="41"/>
      <c r="E27" s="343"/>
      <c r="F27" s="343"/>
      <c r="I27" s="4"/>
      <c r="M27" s="3"/>
      <c r="N27" s="4"/>
      <c r="R27" s="3"/>
    </row>
    <row r="28" spans="2:38" ht="13.95" customHeight="1" x14ac:dyDescent="0.25">
      <c r="B28" s="27"/>
      <c r="D28" s="41"/>
      <c r="E28" s="35"/>
      <c r="I28" s="41"/>
      <c r="J28" s="66"/>
      <c r="L28" s="344">
        <f>V21</f>
        <v>0</v>
      </c>
      <c r="M28" s="3"/>
      <c r="N28" s="41"/>
      <c r="O28" s="66"/>
      <c r="Q28" s="374">
        <f>AA21</f>
        <v>0</v>
      </c>
      <c r="R28" s="3"/>
      <c r="U28" s="16"/>
    </row>
    <row r="29" spans="2:38" ht="13.95" customHeight="1" x14ac:dyDescent="0.25">
      <c r="B29" s="27"/>
      <c r="D29" s="41"/>
      <c r="I29" s="41"/>
      <c r="J29" s="346">
        <f>T21</f>
        <v>0</v>
      </c>
      <c r="L29" s="344"/>
      <c r="M29" s="3"/>
      <c r="N29" s="41"/>
      <c r="O29" s="376">
        <f>Y21</f>
        <v>0</v>
      </c>
      <c r="P29" s="376"/>
      <c r="Q29" s="374"/>
      <c r="R29" s="3"/>
      <c r="U29" s="16"/>
    </row>
    <row r="30" spans="2:38" ht="13.95" customHeight="1" x14ac:dyDescent="0.25">
      <c r="B30" s="27"/>
      <c r="D30" s="41"/>
      <c r="I30" s="4"/>
      <c r="J30" s="346"/>
      <c r="L30" s="41"/>
      <c r="M30" s="3"/>
      <c r="N30" s="4"/>
      <c r="O30" s="376"/>
      <c r="P30" s="376"/>
      <c r="Q30" s="41"/>
      <c r="R30" s="3"/>
      <c r="U30" s="16"/>
    </row>
    <row r="31" spans="2:38" ht="15" customHeight="1" x14ac:dyDescent="0.25">
      <c r="B31" s="39"/>
      <c r="D31" s="16"/>
      <c r="I31" s="4"/>
      <c r="L31" s="16"/>
      <c r="M31" s="3"/>
      <c r="N31" s="4"/>
      <c r="Q31" s="16"/>
      <c r="R31" s="3"/>
      <c r="U31" s="16"/>
    </row>
    <row r="32" spans="2:38" ht="13.95" customHeight="1" x14ac:dyDescent="0.25">
      <c r="B32" s="39"/>
      <c r="I32" s="4"/>
      <c r="L32" s="345">
        <f>W21</f>
        <v>0</v>
      </c>
      <c r="M32" s="345"/>
      <c r="N32" s="4"/>
      <c r="Q32" s="375">
        <f>AB21</f>
        <v>0</v>
      </c>
      <c r="R32" s="375"/>
      <c r="U32" s="34"/>
    </row>
    <row r="33" spans="2:22" ht="13.95" customHeight="1" x14ac:dyDescent="0.25">
      <c r="B33" s="63"/>
      <c r="C33" s="63"/>
      <c r="D33" s="351"/>
      <c r="E33" s="351"/>
      <c r="I33" s="4"/>
      <c r="L33" s="345"/>
      <c r="M33" s="345"/>
      <c r="N33" s="4"/>
      <c r="Q33" s="375"/>
      <c r="R33" s="375"/>
    </row>
    <row r="34" spans="2:22" ht="13.8" x14ac:dyDescent="0.25">
      <c r="B34" s="63"/>
      <c r="C34" s="63"/>
      <c r="D34" s="351"/>
      <c r="E34" s="351"/>
      <c r="I34" s="4"/>
      <c r="L34" s="34"/>
      <c r="M34" s="3"/>
      <c r="N34" s="4"/>
      <c r="Q34" s="34"/>
      <c r="R34" s="3"/>
    </row>
    <row r="35" spans="2:22" ht="13.8" x14ac:dyDescent="0.25">
      <c r="D35" s="41"/>
      <c r="I35" s="4"/>
      <c r="M35" s="3"/>
      <c r="N35" s="4"/>
      <c r="R35" s="3"/>
    </row>
    <row r="36" spans="2:22" ht="13.95" customHeight="1" x14ac:dyDescent="0.25">
      <c r="C36" s="33"/>
      <c r="D36" s="41"/>
      <c r="I36" s="4"/>
      <c r="J36" s="345">
        <f>U21</f>
        <v>0</v>
      </c>
      <c r="K36" s="345" t="str">
        <f>M14</f>
        <v/>
      </c>
      <c r="L36" s="345"/>
      <c r="M36" s="3"/>
      <c r="N36" s="4"/>
      <c r="O36" s="374">
        <f>Z21</f>
        <v>0</v>
      </c>
      <c r="P36" s="374" t="str">
        <f>M15</f>
        <v/>
      </c>
      <c r="R36" s="3"/>
    </row>
    <row r="37" spans="2:22" ht="24.6" x14ac:dyDescent="0.4">
      <c r="B37" s="27"/>
      <c r="D37" s="41"/>
      <c r="I37" s="4"/>
      <c r="J37" s="345"/>
      <c r="K37" s="345"/>
      <c r="L37" s="345"/>
      <c r="M37" s="3"/>
      <c r="N37" s="4"/>
      <c r="O37" s="369"/>
      <c r="P37" s="374"/>
      <c r="R37" s="3"/>
      <c r="V37" s="65"/>
    </row>
    <row r="38" spans="2:22" ht="13.8" x14ac:dyDescent="0.25">
      <c r="B38" s="27"/>
      <c r="D38" s="41"/>
      <c r="E38" s="35"/>
      <c r="I38" s="41"/>
      <c r="M38" s="3"/>
      <c r="N38" s="41"/>
      <c r="R38" s="3"/>
      <c r="U38" s="16"/>
    </row>
    <row r="39" spans="2:22" ht="13.95" customHeight="1" x14ac:dyDescent="0.25">
      <c r="B39" s="349">
        <f>C20</f>
        <v>0</v>
      </c>
      <c r="C39" s="350" t="s">
        <v>31</v>
      </c>
      <c r="D39" s="41"/>
      <c r="I39" s="41"/>
      <c r="M39" s="3"/>
      <c r="N39" s="41"/>
      <c r="R39" s="3"/>
      <c r="U39" s="16"/>
    </row>
    <row r="40" spans="2:22" ht="13.95" customHeight="1" x14ac:dyDescent="0.25">
      <c r="B40" s="349"/>
      <c r="C40" s="350"/>
      <c r="D40" s="41"/>
      <c r="I40" s="4"/>
      <c r="L40" s="41"/>
      <c r="M40" s="3"/>
      <c r="N40" s="4"/>
      <c r="Q40" s="41"/>
      <c r="R40" s="3"/>
      <c r="U40" s="16"/>
    </row>
    <row r="41" spans="2:22" ht="15" customHeight="1" x14ac:dyDescent="0.25">
      <c r="B41" s="349"/>
      <c r="C41" s="350"/>
      <c r="D41" s="16"/>
      <c r="I41" s="4"/>
      <c r="L41" s="16"/>
      <c r="M41" s="3"/>
      <c r="N41" s="4"/>
      <c r="Q41" s="16"/>
      <c r="R41" s="3"/>
      <c r="U41" s="16"/>
    </row>
    <row r="42" spans="2:22" ht="13.95" customHeight="1" x14ac:dyDescent="0.25">
      <c r="B42" s="349"/>
      <c r="C42" s="350"/>
      <c r="I42" s="4"/>
      <c r="M42" s="3"/>
      <c r="N42" s="4"/>
      <c r="R42" s="3"/>
      <c r="U42" s="34"/>
    </row>
    <row r="43" spans="2:22" ht="24.6" customHeight="1" x14ac:dyDescent="0.25">
      <c r="B43" s="349"/>
      <c r="C43" s="350"/>
      <c r="D43" s="41"/>
      <c r="I43" s="4"/>
      <c r="M43" s="3"/>
      <c r="N43" s="4"/>
      <c r="R43" s="3"/>
    </row>
    <row r="44" spans="2:22" ht="24.6" x14ac:dyDescent="0.4">
      <c r="C44" s="33"/>
      <c r="D44" s="41"/>
      <c r="I44" s="4"/>
      <c r="J44" s="65" t="s">
        <v>121</v>
      </c>
      <c r="M44" s="3"/>
      <c r="N44" s="3"/>
      <c r="O44" s="65" t="s">
        <v>136</v>
      </c>
      <c r="P44" s="3"/>
      <c r="Q44" s="3"/>
    </row>
    <row r="45" spans="2:22" ht="13.8" x14ac:dyDescent="0.25">
      <c r="B45" s="27"/>
      <c r="D45" s="41"/>
      <c r="I45" s="4"/>
      <c r="M45" s="3"/>
      <c r="N45" s="4"/>
      <c r="R45" s="3"/>
    </row>
    <row r="46" spans="2:22" ht="13.8" x14ac:dyDescent="0.25">
      <c r="B46" s="27"/>
      <c r="D46" s="41"/>
      <c r="E46" s="35"/>
      <c r="I46" s="4"/>
      <c r="M46" s="3"/>
      <c r="N46" s="4"/>
      <c r="R46" s="3"/>
      <c r="U46" s="16"/>
    </row>
    <row r="47" spans="2:22" ht="21" x14ac:dyDescent="0.25">
      <c r="B47" s="27"/>
      <c r="D47" s="41"/>
      <c r="I47" s="41"/>
      <c r="J47" s="66"/>
      <c r="L47" s="374">
        <f>AF21</f>
        <v>0</v>
      </c>
      <c r="M47" s="3"/>
      <c r="N47" s="354" t="s">
        <v>128</v>
      </c>
      <c r="O47" s="354"/>
      <c r="P47" s="354"/>
      <c r="Q47" s="353" t="e">
        <f>'EP Form'!Y20</f>
        <v>#N/A</v>
      </c>
      <c r="R47" s="353"/>
      <c r="S47" s="353"/>
      <c r="U47" s="16"/>
    </row>
    <row r="48" spans="2:22" ht="19.5" customHeight="1" x14ac:dyDescent="0.25">
      <c r="B48" s="27"/>
      <c r="D48" s="41"/>
      <c r="I48" s="41"/>
      <c r="J48" s="374">
        <f>AD21</f>
        <v>0</v>
      </c>
      <c r="L48" s="374"/>
      <c r="M48" s="3"/>
      <c r="N48" s="354" t="s">
        <v>129</v>
      </c>
      <c r="O48" s="354"/>
      <c r="P48" s="354"/>
      <c r="Q48" s="353" t="e">
        <f>'EP Form'!Y25</f>
        <v>#N/A</v>
      </c>
      <c r="R48" s="353"/>
      <c r="S48" s="353"/>
      <c r="U48" s="16"/>
    </row>
    <row r="49" spans="2:21" ht="19.2" customHeight="1" x14ac:dyDescent="0.25">
      <c r="B49" s="39"/>
      <c r="D49" s="16"/>
      <c r="I49" s="4"/>
      <c r="J49" s="374"/>
      <c r="L49" s="41"/>
      <c r="M49" s="3"/>
      <c r="N49" s="354" t="s">
        <v>130</v>
      </c>
      <c r="O49" s="354"/>
      <c r="P49" s="354"/>
      <c r="Q49" s="360" t="e">
        <f>'EP Form'!Y30</f>
        <v>#N/A</v>
      </c>
      <c r="R49" s="360"/>
      <c r="S49" s="360"/>
      <c r="U49" s="16"/>
    </row>
    <row r="50" spans="2:21" ht="13.8" x14ac:dyDescent="0.25">
      <c r="B50" s="39"/>
      <c r="I50" s="4"/>
      <c r="L50" s="16"/>
      <c r="M50" s="3"/>
      <c r="N50" s="373"/>
      <c r="O50" s="373"/>
      <c r="P50" s="373"/>
      <c r="Q50" s="360"/>
      <c r="R50" s="360"/>
      <c r="S50" s="360"/>
      <c r="U50" s="34"/>
    </row>
    <row r="51" spans="2:21" ht="13.8" customHeight="1" x14ac:dyDescent="0.25">
      <c r="B51" s="63"/>
      <c r="C51" s="63"/>
      <c r="D51" s="351"/>
      <c r="E51" s="351"/>
      <c r="I51" s="4"/>
      <c r="L51" s="374">
        <f>AG21</f>
        <v>0</v>
      </c>
      <c r="M51" s="369"/>
      <c r="N51" s="4"/>
      <c r="Q51" s="372"/>
      <c r="R51" s="372"/>
      <c r="S51" s="372"/>
    </row>
    <row r="52" spans="2:21" ht="19.8" customHeight="1" x14ac:dyDescent="0.35">
      <c r="B52" s="63"/>
      <c r="C52" s="63"/>
      <c r="D52" s="351"/>
      <c r="E52" s="351"/>
      <c r="I52" s="4"/>
      <c r="L52" s="369"/>
      <c r="M52" s="369"/>
      <c r="N52" s="4"/>
      <c r="O52" s="356" t="s">
        <v>174</v>
      </c>
      <c r="P52" s="356"/>
      <c r="Q52" s="361">
        <f>'EP Form'!$D$15</f>
        <v>0</v>
      </c>
      <c r="R52" s="362"/>
      <c r="S52" s="362"/>
    </row>
    <row r="53" spans="2:21" ht="19.2" x14ac:dyDescent="0.35">
      <c r="D53" s="41"/>
      <c r="I53" s="4"/>
      <c r="L53" s="34"/>
      <c r="M53" s="3"/>
      <c r="N53" s="4"/>
      <c r="O53" s="358" t="s">
        <v>175</v>
      </c>
      <c r="P53" s="358"/>
      <c r="Q53" s="361">
        <f>'EP Form'!$G$15</f>
        <v>0</v>
      </c>
      <c r="R53" s="362"/>
      <c r="S53" s="362"/>
    </row>
    <row r="54" spans="2:21" ht="19.2" x14ac:dyDescent="0.35">
      <c r="C54" s="33"/>
      <c r="D54" s="41"/>
      <c r="I54" s="4"/>
      <c r="M54" s="3"/>
      <c r="N54" s="4"/>
      <c r="O54" s="358" t="s">
        <v>176</v>
      </c>
      <c r="P54" s="358"/>
      <c r="Q54" s="361">
        <f>'EP Form'!$J$15</f>
        <v>0</v>
      </c>
      <c r="R54" s="362"/>
      <c r="S54" s="362"/>
    </row>
    <row r="55" spans="2:21" ht="18" customHeight="1" x14ac:dyDescent="0.35">
      <c r="B55" s="27"/>
      <c r="D55" s="41"/>
      <c r="I55" s="4"/>
      <c r="J55" s="374">
        <f>AE21</f>
        <v>0</v>
      </c>
      <c r="K55" s="365" t="str">
        <f>M16</f>
        <v/>
      </c>
      <c r="M55" s="3"/>
      <c r="N55" s="4"/>
      <c r="O55" s="358" t="s">
        <v>177</v>
      </c>
      <c r="P55" s="358"/>
      <c r="Q55" s="363">
        <f>'EP Form'!$M$15</f>
        <v>0</v>
      </c>
      <c r="R55" s="363"/>
      <c r="S55" s="363"/>
    </row>
    <row r="56" spans="2:21" ht="18.600000000000001" customHeight="1" x14ac:dyDescent="0.35">
      <c r="B56" s="27"/>
      <c r="D56" s="41"/>
      <c r="E56" s="35"/>
      <c r="I56" s="4"/>
      <c r="J56" s="369"/>
      <c r="K56" s="365"/>
      <c r="M56" s="3"/>
      <c r="N56" s="4"/>
      <c r="O56" s="358" t="s">
        <v>178</v>
      </c>
      <c r="P56" s="358"/>
      <c r="Q56" s="361">
        <f>'EP Form'!$P$15</f>
        <v>0</v>
      </c>
      <c r="R56" s="362"/>
      <c r="S56" s="362"/>
      <c r="U56" s="16"/>
    </row>
    <row r="57" spans="2:21" ht="13.8" x14ac:dyDescent="0.25">
      <c r="B57" s="27"/>
      <c r="D57" s="41"/>
      <c r="I57" s="41"/>
      <c r="M57" s="3"/>
      <c r="N57" s="41"/>
      <c r="R57" s="3"/>
      <c r="U57" s="16"/>
    </row>
    <row r="58" spans="2:21" ht="13.8" x14ac:dyDescent="0.25">
      <c r="B58" s="27"/>
      <c r="D58" s="41"/>
      <c r="I58" s="41"/>
      <c r="M58" s="3"/>
      <c r="N58" s="41"/>
      <c r="R58" s="3"/>
      <c r="U58" s="16"/>
    </row>
    <row r="59" spans="2:21" ht="13.8" x14ac:dyDescent="0.25">
      <c r="B59" s="39"/>
      <c r="I59" s="4"/>
      <c r="L59" s="16"/>
      <c r="M59" s="3"/>
      <c r="N59" s="4"/>
      <c r="Q59" s="16"/>
      <c r="R59" s="3"/>
      <c r="U59" s="34"/>
    </row>
    <row r="60" spans="2:21" ht="13.8" x14ac:dyDescent="0.25">
      <c r="B60" s="63"/>
      <c r="C60" s="63"/>
      <c r="D60" s="351"/>
      <c r="E60" s="351"/>
      <c r="I60" s="4"/>
      <c r="M60" s="3"/>
      <c r="N60" s="4"/>
      <c r="R60" s="3"/>
    </row>
    <row r="61" spans="2:21" ht="13.8" x14ac:dyDescent="0.25">
      <c r="B61" s="63"/>
      <c r="C61" s="63"/>
      <c r="D61" s="351"/>
      <c r="E61" s="351"/>
      <c r="I61" s="4"/>
      <c r="M61" s="3"/>
      <c r="N61" s="4"/>
      <c r="R61" s="3"/>
    </row>
    <row r="62" spans="2:21" ht="16.95" customHeight="1" x14ac:dyDescent="0.25">
      <c r="B62" s="19"/>
      <c r="I62" s="52"/>
      <c r="M62" s="3"/>
      <c r="N62" s="3"/>
      <c r="O62" s="3"/>
      <c r="P62" s="3"/>
      <c r="Q62" s="3"/>
    </row>
    <row r="63" spans="2:21" ht="17.399999999999999" x14ac:dyDescent="0.3">
      <c r="B63" s="38" t="s">
        <v>88</v>
      </c>
      <c r="C63" s="11"/>
      <c r="D63" s="11"/>
      <c r="E63" s="11"/>
      <c r="F63" s="11"/>
      <c r="G63" s="11"/>
      <c r="H63" s="11"/>
      <c r="I63" s="14"/>
      <c r="J63" s="11"/>
      <c r="K63" s="11"/>
      <c r="L63" s="11"/>
      <c r="M63" s="11"/>
      <c r="N63" s="11"/>
      <c r="O63" s="11"/>
      <c r="P63" s="11"/>
      <c r="Q63" s="11"/>
      <c r="R63" s="11"/>
      <c r="S63" s="11"/>
    </row>
    <row r="65" spans="2:19" x14ac:dyDescent="0.25">
      <c r="H65" s="4" t="s">
        <v>89</v>
      </c>
    </row>
    <row r="66" spans="2:19" x14ac:dyDescent="0.25">
      <c r="H66" s="4" t="s">
        <v>92</v>
      </c>
    </row>
    <row r="68" spans="2:19" x14ac:dyDescent="0.25">
      <c r="H68" s="4" t="s">
        <v>74</v>
      </c>
    </row>
    <row r="69" spans="2:19" x14ac:dyDescent="0.25">
      <c r="H69" s="4"/>
    </row>
    <row r="70" spans="2:19" x14ac:dyDescent="0.25">
      <c r="H70" s="4"/>
    </row>
    <row r="71" spans="2:19" x14ac:dyDescent="0.25">
      <c r="H71" s="4"/>
    </row>
    <row r="72" spans="2:19" x14ac:dyDescent="0.25">
      <c r="H72" s="4"/>
    </row>
    <row r="73" spans="2:19" ht="16.8" x14ac:dyDescent="0.3">
      <c r="B73" s="47" t="s">
        <v>30</v>
      </c>
      <c r="C73" s="48" t="s">
        <v>53</v>
      </c>
      <c r="D73" s="48" t="s">
        <v>41</v>
      </c>
      <c r="E73" s="48" t="s">
        <v>42</v>
      </c>
      <c r="F73" s="48" t="s">
        <v>43</v>
      </c>
      <c r="G73" s="48" t="s">
        <v>44</v>
      </c>
      <c r="H73" s="48" t="s">
        <v>45</v>
      </c>
      <c r="I73" s="48" t="s">
        <v>46</v>
      </c>
      <c r="J73" s="48" t="s">
        <v>47</v>
      </c>
      <c r="K73" s="48" t="s">
        <v>48</v>
      </c>
      <c r="L73" s="48" t="s">
        <v>49</v>
      </c>
      <c r="M73" s="48" t="s">
        <v>50</v>
      </c>
      <c r="N73" s="48" t="s">
        <v>51</v>
      </c>
      <c r="O73" s="48" t="s">
        <v>52</v>
      </c>
    </row>
    <row r="74" spans="2:19" ht="16.8" x14ac:dyDescent="0.3">
      <c r="B74" s="44" t="s">
        <v>37</v>
      </c>
      <c r="C74" s="226">
        <f>'EP Form'!C72</f>
        <v>0</v>
      </c>
      <c r="D74" s="101">
        <f>'EP Form'!F72</f>
        <v>0</v>
      </c>
      <c r="E74" s="101">
        <f>'EP Form'!G72</f>
        <v>0</v>
      </c>
      <c r="F74" s="101">
        <f>'EP Form'!H72</f>
        <v>0</v>
      </c>
      <c r="G74" s="101">
        <f>'EP Form'!I72</f>
        <v>0</v>
      </c>
      <c r="H74" s="101">
        <f>'EP Form'!J72</f>
        <v>0</v>
      </c>
      <c r="I74" s="101">
        <f>'EP Form'!K72</f>
        <v>0</v>
      </c>
      <c r="J74" s="101">
        <f>'EP Form'!L72</f>
        <v>0</v>
      </c>
      <c r="K74" s="101">
        <f>'EP Form'!M72</f>
        <v>0</v>
      </c>
      <c r="L74" s="101">
        <f>'EP Form'!N72</f>
        <v>0</v>
      </c>
      <c r="M74" s="101">
        <f>'EP Form'!O72</f>
        <v>0</v>
      </c>
      <c r="N74" s="101">
        <f>'EP Form'!P72</f>
        <v>0</v>
      </c>
      <c r="O74" s="101">
        <f>'EP Form'!Q72</f>
        <v>0</v>
      </c>
    </row>
    <row r="75" spans="2:19" ht="16.8" x14ac:dyDescent="0.3">
      <c r="B75" s="44"/>
      <c r="C75" s="101"/>
      <c r="D75" s="101"/>
      <c r="E75" s="101"/>
      <c r="F75" s="101"/>
      <c r="G75" s="101"/>
      <c r="H75" s="101"/>
      <c r="I75" s="101"/>
      <c r="J75" s="101"/>
      <c r="K75" s="101"/>
      <c r="L75" s="101"/>
      <c r="M75" s="101"/>
      <c r="N75" s="101"/>
      <c r="O75" s="101"/>
    </row>
    <row r="76" spans="2:19" ht="13.8" x14ac:dyDescent="0.25">
      <c r="B76" s="3"/>
      <c r="C76" s="3"/>
      <c r="D76" s="3"/>
      <c r="E76" s="3"/>
      <c r="F76" s="3"/>
      <c r="G76" s="3"/>
      <c r="H76" s="3"/>
      <c r="I76" s="3"/>
      <c r="J76" s="3"/>
      <c r="K76" s="3"/>
      <c r="L76" s="3"/>
      <c r="M76" s="3"/>
      <c r="N76" s="3"/>
      <c r="O76" s="3"/>
      <c r="P76" s="3"/>
    </row>
    <row r="77" spans="2:19" ht="17.399999999999999" x14ac:dyDescent="0.3">
      <c r="B77" s="38"/>
      <c r="C77" s="11"/>
      <c r="D77" s="11"/>
      <c r="E77" s="11"/>
      <c r="F77" s="11"/>
      <c r="G77" s="11"/>
      <c r="H77" s="11"/>
      <c r="I77" s="14"/>
      <c r="J77" s="11"/>
      <c r="K77" s="11"/>
      <c r="L77" s="11"/>
      <c r="M77" s="11"/>
      <c r="N77" s="11"/>
      <c r="O77" s="11"/>
      <c r="P77" s="11"/>
      <c r="Q77" s="11"/>
      <c r="R77" s="11"/>
      <c r="S77" s="72"/>
    </row>
    <row r="78" spans="2:19" ht="21" customHeight="1" x14ac:dyDescent="0.25">
      <c r="B78" s="3"/>
      <c r="G78" s="61"/>
      <c r="Q78" s="21"/>
    </row>
    <row r="79" spans="2:19" ht="13.8" x14ac:dyDescent="0.25">
      <c r="B79" s="3"/>
      <c r="G79" s="30"/>
      <c r="Q79" s="21"/>
    </row>
    <row r="80" spans="2:19" ht="13.8" x14ac:dyDescent="0.25">
      <c r="B80" s="3"/>
      <c r="G80" s="30"/>
      <c r="P80" s="21"/>
      <c r="Q80" s="21"/>
    </row>
  </sheetData>
  <protectedRanges>
    <protectedRange sqref="E6:E7 M6:M7" name="Range3"/>
  </protectedRanges>
  <mergeCells count="49">
    <mergeCell ref="Q56:S56"/>
    <mergeCell ref="Q51:S51"/>
    <mergeCell ref="Q52:S52"/>
    <mergeCell ref="Q53:S53"/>
    <mergeCell ref="Q54:S54"/>
    <mergeCell ref="Q55:S55"/>
    <mergeCell ref="T12:W12"/>
    <mergeCell ref="Y12:AB12"/>
    <mergeCell ref="AD12:AG12"/>
    <mergeCell ref="AI12:AL12"/>
    <mergeCell ref="M6:Q6"/>
    <mergeCell ref="M7:O7"/>
    <mergeCell ref="B8:I9"/>
    <mergeCell ref="E25:F25"/>
    <mergeCell ref="E26:F27"/>
    <mergeCell ref="L28:L29"/>
    <mergeCell ref="Q28:Q29"/>
    <mergeCell ref="J29:J30"/>
    <mergeCell ref="O29:P30"/>
    <mergeCell ref="L32:M33"/>
    <mergeCell ref="Q32:R33"/>
    <mergeCell ref="D33:E33"/>
    <mergeCell ref="D34:E34"/>
    <mergeCell ref="O36:O37"/>
    <mergeCell ref="P36:P37"/>
    <mergeCell ref="J36:L37"/>
    <mergeCell ref="B39:B43"/>
    <mergeCell ref="C39:C43"/>
    <mergeCell ref="L47:L48"/>
    <mergeCell ref="J48:J49"/>
    <mergeCell ref="Q47:S47"/>
    <mergeCell ref="Q48:S48"/>
    <mergeCell ref="Q49:S50"/>
    <mergeCell ref="D60:E60"/>
    <mergeCell ref="D61:E61"/>
    <mergeCell ref="N47:P47"/>
    <mergeCell ref="N48:P48"/>
    <mergeCell ref="N49:P49"/>
    <mergeCell ref="N50:P50"/>
    <mergeCell ref="D51:E51"/>
    <mergeCell ref="L51:M52"/>
    <mergeCell ref="D52:E52"/>
    <mergeCell ref="J55:J56"/>
    <mergeCell ref="K55:K56"/>
    <mergeCell ref="O52:P52"/>
    <mergeCell ref="O53:P53"/>
    <mergeCell ref="O54:P54"/>
    <mergeCell ref="O55:P55"/>
    <mergeCell ref="O56:P56"/>
  </mergeCells>
  <pageMargins left="0.25" right="0.25" top="0.25" bottom="0.25" header="0.3" footer="0.3"/>
  <pageSetup scale="61"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L80"/>
  <sheetViews>
    <sheetView showGridLines="0" zoomScale="70" zoomScaleNormal="70" workbookViewId="0">
      <selection activeCell="J29" sqref="J29:J30"/>
    </sheetView>
  </sheetViews>
  <sheetFormatPr defaultRowHeight="13.2" x14ac:dyDescent="0.25"/>
  <cols>
    <col min="1" max="1" width="2.88671875" customWidth="1"/>
    <col min="2" max="2" width="16.5546875" customWidth="1"/>
    <col min="5" max="5" width="8.88671875" customWidth="1"/>
    <col min="9" max="9" width="11.5546875" bestFit="1" customWidth="1"/>
    <col min="10" max="10" width="11" customWidth="1"/>
    <col min="11" max="11" width="12.21875" customWidth="1"/>
    <col min="13" max="13" width="7.88671875" customWidth="1"/>
    <col min="14" max="14" width="7.33203125" customWidth="1"/>
    <col min="15" max="15" width="8.33203125" customWidth="1"/>
    <col min="16" max="16" width="10" bestFit="1" customWidth="1"/>
    <col min="18" max="18" width="2.6640625" customWidth="1"/>
    <col min="20" max="38" width="8.88671875" hidden="1" customWidth="1"/>
    <col min="39" max="39" width="0" hidden="1" customWidth="1"/>
  </cols>
  <sheetData>
    <row r="1" spans="2:38" ht="8.4" customHeight="1" x14ac:dyDescent="0.25"/>
    <row r="2" spans="2:38" x14ac:dyDescent="0.25">
      <c r="B2" s="12"/>
      <c r="C2" s="10"/>
      <c r="D2" s="10"/>
      <c r="E2" s="10"/>
      <c r="F2" s="10"/>
      <c r="G2" s="10"/>
      <c r="H2" s="10"/>
      <c r="I2" s="10"/>
      <c r="J2" s="10"/>
      <c r="K2" s="10"/>
      <c r="L2" s="10"/>
      <c r="M2" s="10"/>
      <c r="N2" s="10"/>
      <c r="O2" s="13"/>
      <c r="P2" s="12"/>
      <c r="Q2" s="10"/>
      <c r="R2" s="72"/>
    </row>
    <row r="3" spans="2:38" x14ac:dyDescent="0.25">
      <c r="B3" s="10"/>
      <c r="C3" s="10"/>
      <c r="D3" s="10"/>
      <c r="E3" s="10"/>
      <c r="F3" s="10"/>
      <c r="G3" s="10"/>
      <c r="H3" s="10"/>
      <c r="I3" s="10"/>
      <c r="J3" s="10"/>
      <c r="K3" s="10"/>
      <c r="L3" s="10"/>
      <c r="M3" s="10"/>
      <c r="N3" s="10"/>
      <c r="O3" s="10"/>
      <c r="P3" s="12"/>
      <c r="Q3" s="10"/>
      <c r="R3" s="72"/>
    </row>
    <row r="4" spans="2:38" x14ac:dyDescent="0.25">
      <c r="B4" s="10"/>
      <c r="C4" s="10"/>
      <c r="D4" s="10"/>
      <c r="E4" s="10"/>
      <c r="F4" s="10"/>
      <c r="G4" s="10"/>
      <c r="H4" s="10"/>
      <c r="I4" s="10"/>
      <c r="J4" s="10"/>
      <c r="K4" s="10"/>
      <c r="L4" s="10"/>
      <c r="M4" s="10"/>
      <c r="N4" s="10"/>
      <c r="O4" s="10"/>
      <c r="P4" s="10"/>
      <c r="Q4" s="10"/>
      <c r="R4" s="72"/>
    </row>
    <row r="6" spans="2:38" ht="17.399999999999999" x14ac:dyDescent="0.3">
      <c r="B6" s="64" t="s">
        <v>1</v>
      </c>
      <c r="C6" s="64"/>
      <c r="D6" s="64"/>
      <c r="E6" s="74">
        <f>'EP Form'!E6</f>
        <v>0</v>
      </c>
      <c r="F6" s="74"/>
      <c r="G6" s="74"/>
      <c r="H6" s="74"/>
      <c r="I6" s="64"/>
      <c r="J6" s="64"/>
      <c r="K6" s="64"/>
      <c r="L6" s="236" t="s">
        <v>9</v>
      </c>
      <c r="M6" s="340">
        <f>'EP Form'!E10</f>
        <v>0</v>
      </c>
      <c r="N6" s="340"/>
      <c r="O6" s="340"/>
      <c r="P6" s="340"/>
      <c r="Q6" s="340"/>
    </row>
    <row r="7" spans="2:38" ht="17.399999999999999" x14ac:dyDescent="0.3">
      <c r="B7" s="64" t="s">
        <v>10</v>
      </c>
      <c r="C7" s="64"/>
      <c r="D7" s="64"/>
      <c r="E7" s="75">
        <f>'EP Form'!E7</f>
        <v>0</v>
      </c>
      <c r="F7" s="75"/>
      <c r="G7" s="75"/>
      <c r="H7" s="75"/>
      <c r="I7" s="64"/>
      <c r="J7" s="64"/>
      <c r="K7" s="64"/>
      <c r="L7" s="236" t="s">
        <v>7</v>
      </c>
      <c r="M7" s="348">
        <f>'EP Form'!E11</f>
        <v>0</v>
      </c>
      <c r="N7" s="348"/>
      <c r="O7" s="348"/>
      <c r="P7" s="75"/>
      <c r="Q7" s="237"/>
    </row>
    <row r="8" spans="2:38" ht="36" customHeight="1" x14ac:dyDescent="0.4">
      <c r="B8" s="341" t="s">
        <v>122</v>
      </c>
      <c r="C8" s="341"/>
      <c r="D8" s="341"/>
      <c r="E8" s="341"/>
      <c r="F8" s="341"/>
      <c r="G8" s="341"/>
      <c r="H8" s="341"/>
      <c r="I8" s="341"/>
      <c r="L8" s="239" t="s">
        <v>219</v>
      </c>
      <c r="M8" s="240">
        <v>7</v>
      </c>
      <c r="N8" s="235" t="s">
        <v>220</v>
      </c>
      <c r="O8" s="240">
        <f>'EP Form'!Q16</f>
        <v>0</v>
      </c>
    </row>
    <row r="9" spans="2:38" ht="16.350000000000001" customHeight="1" x14ac:dyDescent="0.25">
      <c r="B9" s="341"/>
      <c r="C9" s="341"/>
      <c r="D9" s="341"/>
      <c r="E9" s="341"/>
      <c r="F9" s="341"/>
      <c r="G9" s="341"/>
      <c r="H9" s="341"/>
      <c r="I9" s="341"/>
    </row>
    <row r="10" spans="2:38" ht="17.399999999999999" x14ac:dyDescent="0.3">
      <c r="B10" s="38" t="s">
        <v>87</v>
      </c>
      <c r="C10" s="11"/>
      <c r="D10" s="11"/>
      <c r="E10" s="11"/>
      <c r="F10" s="11"/>
      <c r="G10" s="11"/>
      <c r="H10" s="38"/>
      <c r="I10" s="20"/>
      <c r="J10" s="11"/>
      <c r="K10" s="11"/>
      <c r="L10" s="11"/>
      <c r="M10" s="11"/>
      <c r="N10" s="11"/>
      <c r="O10" s="11"/>
      <c r="P10" s="11"/>
      <c r="Q10" s="36"/>
      <c r="R10" s="36"/>
      <c r="U10" s="4"/>
    </row>
    <row r="11" spans="2:38" ht="7.95" customHeight="1" x14ac:dyDescent="0.25"/>
    <row r="12" spans="2:38" ht="16.350000000000001" customHeight="1" x14ac:dyDescent="0.3">
      <c r="B12" s="43" t="s">
        <v>85</v>
      </c>
      <c r="C12" s="23"/>
      <c r="D12" s="23"/>
      <c r="E12" s="24"/>
      <c r="F12" s="57"/>
      <c r="I12" s="22" t="s">
        <v>104</v>
      </c>
      <c r="J12" s="23"/>
      <c r="K12" s="23"/>
      <c r="L12" s="23"/>
      <c r="M12" s="23"/>
      <c r="N12" s="23"/>
      <c r="O12" s="23"/>
      <c r="P12" s="24"/>
      <c r="T12" s="355">
        <v>1</v>
      </c>
      <c r="U12" s="355"/>
      <c r="V12" s="355"/>
      <c r="W12" s="355"/>
      <c r="Y12" s="355">
        <v>2</v>
      </c>
      <c r="Z12" s="355"/>
      <c r="AA12" s="355"/>
      <c r="AB12" s="355"/>
      <c r="AD12" s="355">
        <v>3</v>
      </c>
      <c r="AE12" s="355"/>
      <c r="AF12" s="355"/>
      <c r="AG12" s="355"/>
      <c r="AI12" s="355">
        <v>4</v>
      </c>
      <c r="AJ12" s="355"/>
      <c r="AK12" s="355"/>
      <c r="AL12" s="355"/>
    </row>
    <row r="13" spans="2:38" ht="18" customHeight="1" x14ac:dyDescent="0.25">
      <c r="B13" s="53" t="s">
        <v>30</v>
      </c>
      <c r="C13" s="53" t="s">
        <v>31</v>
      </c>
      <c r="D13" s="53" t="s">
        <v>96</v>
      </c>
      <c r="E13" s="54" t="s">
        <v>75</v>
      </c>
      <c r="F13" s="55"/>
      <c r="I13" s="29" t="s">
        <v>30</v>
      </c>
      <c r="J13" s="73" t="s">
        <v>61</v>
      </c>
      <c r="K13" s="28" t="s">
        <v>97</v>
      </c>
      <c r="L13" s="29" t="s">
        <v>32</v>
      </c>
      <c r="M13" s="29" t="s">
        <v>39</v>
      </c>
      <c r="N13" s="29" t="s">
        <v>40</v>
      </c>
      <c r="O13" s="29" t="s">
        <v>34</v>
      </c>
      <c r="P13" s="42" t="s">
        <v>75</v>
      </c>
      <c r="T13" s="29" t="s">
        <v>32</v>
      </c>
      <c r="U13" s="29" t="s">
        <v>39</v>
      </c>
      <c r="V13" s="29" t="s">
        <v>40</v>
      </c>
      <c r="W13" s="29" t="s">
        <v>34</v>
      </c>
      <c r="Y13" s="29" t="s">
        <v>32</v>
      </c>
      <c r="Z13" s="29" t="s">
        <v>39</v>
      </c>
      <c r="AA13" s="29" t="s">
        <v>40</v>
      </c>
      <c r="AB13" s="29" t="s">
        <v>34</v>
      </c>
      <c r="AD13" s="29" t="s">
        <v>32</v>
      </c>
      <c r="AE13" s="29" t="s">
        <v>39</v>
      </c>
      <c r="AF13" s="29" t="s">
        <v>40</v>
      </c>
      <c r="AG13" s="29" t="s">
        <v>34</v>
      </c>
      <c r="AI13" s="29" t="s">
        <v>32</v>
      </c>
      <c r="AJ13" s="29" t="s">
        <v>39</v>
      </c>
      <c r="AK13" s="29" t="s">
        <v>40</v>
      </c>
      <c r="AL13" s="29" t="s">
        <v>34</v>
      </c>
    </row>
    <row r="14" spans="2:38" ht="15" x14ac:dyDescent="0.25">
      <c r="B14" s="46" t="str">
        <f>IF('EP Form'!$B32="F",'EP Form'!$B32,"")</f>
        <v/>
      </c>
      <c r="C14" s="102" t="str">
        <f>IF('EP Form'!$B32="F",'EP Form'!$C32,"")</f>
        <v/>
      </c>
      <c r="D14" s="102" t="str">
        <f>IF('EP Form'!$B32="F",'EP Form'!$D32,"")</f>
        <v/>
      </c>
      <c r="E14" s="46" t="str">
        <f>IF('EP Form'!$B32="F",'EP Form'!$E32,"")</f>
        <v/>
      </c>
      <c r="F14" s="19"/>
      <c r="I14" s="81" t="str">
        <f>IF('EP Form'!I32="F",'EP Form'!I32,"")</f>
        <v/>
      </c>
      <c r="J14" s="81" t="str">
        <f>IF((AND('EP Form'!$I32="F", 'EP Form'!$J32&lt;6)),'EP Form'!$J32,"")</f>
        <v/>
      </c>
      <c r="K14" s="81" t="str">
        <f>IF((AND('EP Form'!$I32="F", 'EP Form'!$J32&lt;6)),'EP Form'!$K32,"")</f>
        <v/>
      </c>
      <c r="L14" s="103" t="str">
        <f>IF((AND('EP Form'!$I32="F", 'EP Form'!$J32&lt;6)),'EP Form'!$L32,"")</f>
        <v/>
      </c>
      <c r="M14" s="103" t="str">
        <f>IF((AND('EP Form'!$I32="F", 'EP Form'!$J32&lt;6)),'EP Form'!$M32,"")</f>
        <v/>
      </c>
      <c r="N14" s="103" t="str">
        <f>IF((AND('EP Form'!$I32="F", 'EP Form'!$J32&lt;6)),'EP Form'!$N32,"")</f>
        <v/>
      </c>
      <c r="O14" s="103" t="str">
        <f>IF((AND('EP Form'!$I32="F", 'EP Form'!$J32&lt;6)),'EP Form'!$O32,"")</f>
        <v/>
      </c>
      <c r="P14" s="45" t="str">
        <f>IF((AND('EP Form'!$I32="F", 'EP Form'!$J32&lt;6)),'EP Form'!$P32,"")</f>
        <v/>
      </c>
      <c r="T14">
        <f>IF(J14=1,L14,0)</f>
        <v>0</v>
      </c>
      <c r="U14">
        <f>IF(J14=1,M14,0)</f>
        <v>0</v>
      </c>
      <c r="V14">
        <f>IF(J14=1,N14,0)</f>
        <v>0</v>
      </c>
      <c r="W14">
        <f>IF(J14=1,O14,0)</f>
        <v>0</v>
      </c>
      <c r="Y14" s="4">
        <f>IF($J14=2,L14,0)</f>
        <v>0</v>
      </c>
      <c r="Z14" s="4">
        <f t="shared" ref="Z14:AB20" si="0">IF($J14=2,M14,0)</f>
        <v>0</v>
      </c>
      <c r="AA14" s="4">
        <f t="shared" si="0"/>
        <v>0</v>
      </c>
      <c r="AB14" s="4">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46" t="str">
        <f>IF('EP Form'!$B33="F",'EP Form'!$B33,"")</f>
        <v/>
      </c>
      <c r="C15" s="102" t="str">
        <f>IF('EP Form'!$B33="F",'EP Form'!$C33,"")</f>
        <v/>
      </c>
      <c r="D15" s="102" t="str">
        <f>IF('EP Form'!$B33="F",'EP Form'!$D33,"")</f>
        <v/>
      </c>
      <c r="E15" s="46" t="str">
        <f>IF('EP Form'!$B33="F",'EP Form'!$E33,"")</f>
        <v/>
      </c>
      <c r="F15" s="19"/>
      <c r="I15" s="81" t="str">
        <f>IF('EP Form'!$I33="F",'EP Form'!$I33,"")</f>
        <v/>
      </c>
      <c r="J15" s="81" t="str">
        <f>IF((AND('EP Form'!$I33="F", 'EP Form'!$J33&lt;6)),'EP Form'!$J33,"")</f>
        <v/>
      </c>
      <c r="K15" s="81" t="str">
        <f>IF((AND('EP Form'!I33="F", 'EP Form'!J33&lt;6)),'EP Form'!K33,"")</f>
        <v/>
      </c>
      <c r="L15" s="103" t="str">
        <f>IF((AND('EP Form'!I33="F", 'EP Form'!J33&lt;6)),'EP Form'!L33,"")</f>
        <v/>
      </c>
      <c r="M15" s="103" t="str">
        <f>IF((AND('EP Form'!I33="F", 'EP Form'!J33&lt;6)),'EP Form'!M33,"")</f>
        <v/>
      </c>
      <c r="N15" s="103" t="str">
        <f>IF((AND('EP Form'!I33="F", 'EP Form'!J33&lt;6)),'EP Form'!N33,"")</f>
        <v/>
      </c>
      <c r="O15" s="103" t="str">
        <f>IF((AND('EP Form'!I33="F", 'EP Form'!J33&lt;6)),'EP Form'!O33,"")</f>
        <v/>
      </c>
      <c r="P15" s="45" t="str">
        <f>IF((AND('EP Form'!$I33="F", 'EP Form'!$J33&lt;6)),'EP Form'!$P33,"")</f>
        <v/>
      </c>
      <c r="T15">
        <f>IF(J15=1,L15,0)</f>
        <v>0</v>
      </c>
      <c r="U15">
        <f t="shared" ref="U15:U20" si="3">IF(J15=1,M15,0)</f>
        <v>0</v>
      </c>
      <c r="V15">
        <f t="shared" ref="V15:V20" si="4">IF(J15=1,N15,0)</f>
        <v>0</v>
      </c>
      <c r="W15">
        <f t="shared" ref="W15:W20" si="5">IF(J15=1,O15,0)</f>
        <v>0</v>
      </c>
      <c r="Y15" s="4">
        <f t="shared" ref="Y15:Y20" si="6">IF(J15=2,L15,0)</f>
        <v>0</v>
      </c>
      <c r="Z15" s="4">
        <f t="shared" si="0"/>
        <v>0</v>
      </c>
      <c r="AA15" s="4">
        <f t="shared" si="0"/>
        <v>0</v>
      </c>
      <c r="AB15" s="4">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46" t="str">
        <f>IF('EP Form'!$B34="F",'EP Form'!$B34,"")</f>
        <v/>
      </c>
      <c r="C16" s="102" t="str">
        <f>IF('EP Form'!$B34="F",'EP Form'!$C34,"")</f>
        <v/>
      </c>
      <c r="D16" s="102" t="str">
        <f>IF('EP Form'!$B34="F",'EP Form'!$D34,"")</f>
        <v/>
      </c>
      <c r="E16" s="46" t="str">
        <f>IF('EP Form'!$B34="F",'EP Form'!$E34,"")</f>
        <v/>
      </c>
      <c r="I16" s="81" t="str">
        <f>IF('EP Form'!$I34="F",'EP Form'!$I34,"")</f>
        <v/>
      </c>
      <c r="J16" s="81" t="str">
        <f>IF((AND('EP Form'!$I34="F", 'EP Form'!$J34&lt;6)),'EP Form'!$J34,"")</f>
        <v/>
      </c>
      <c r="K16" s="81" t="str">
        <f>IF((AND('EP Form'!I34="F", 'EP Form'!J34&lt;6)),'EP Form'!K34,"")</f>
        <v/>
      </c>
      <c r="L16" s="103" t="str">
        <f>IF((AND('EP Form'!I34="F", 'EP Form'!J34&lt;6)),'EP Form'!L34,"")</f>
        <v/>
      </c>
      <c r="M16" s="103" t="str">
        <f>IF((AND('EP Form'!I34="F", 'EP Form'!J34&lt;6)),'EP Form'!M34,"")</f>
        <v/>
      </c>
      <c r="N16" s="103" t="str">
        <f>IF((AND('EP Form'!I34="F", 'EP Form'!J34&lt;6)),'EP Form'!N34,"")</f>
        <v/>
      </c>
      <c r="O16" s="103" t="str">
        <f>IF((AND('EP Form'!I34="F", 'EP Form'!J34&lt;6)),'EP Form'!O34,"")</f>
        <v/>
      </c>
      <c r="P16" s="45" t="str">
        <f>IF((AND('EP Form'!$I34="F", 'EP Form'!$J34&lt;6)),'EP Form'!$P34,"")</f>
        <v/>
      </c>
      <c r="T16">
        <f t="shared" ref="T16:T20" si="9">IF(J16=1,L16,0)</f>
        <v>0</v>
      </c>
      <c r="U16">
        <f t="shared" si="3"/>
        <v>0</v>
      </c>
      <c r="V16">
        <f t="shared" si="4"/>
        <v>0</v>
      </c>
      <c r="W16">
        <f t="shared" si="5"/>
        <v>0</v>
      </c>
      <c r="Y16" s="4">
        <f t="shared" si="6"/>
        <v>0</v>
      </c>
      <c r="Z16" s="4">
        <f t="shared" si="0"/>
        <v>0</v>
      </c>
      <c r="AA16" s="4">
        <f t="shared" si="0"/>
        <v>0</v>
      </c>
      <c r="AB16" s="4">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46"/>
      <c r="C17" s="102" t="str">
        <f>IF('EP Form'!$B35="F",'EP Form'!$C35,"")</f>
        <v/>
      </c>
      <c r="D17" s="102" t="str">
        <f>IF('EP Form'!$B35="F",'EP Form'!$D35,"")</f>
        <v/>
      </c>
      <c r="E17" s="46" t="str">
        <f>IF('EP Form'!$B35="F",'EP Form'!$E35,"")</f>
        <v/>
      </c>
      <c r="F17" s="30"/>
      <c r="I17" s="81" t="str">
        <f>IF('EP Form'!$I35="F",'EP Form'!$I35,"")</f>
        <v/>
      </c>
      <c r="J17" s="81" t="str">
        <f>IF((AND('EP Form'!$I35="F", 'EP Form'!$J35&lt;6)),'EP Form'!$J35,"")</f>
        <v/>
      </c>
      <c r="K17" s="81" t="str">
        <f>IF((AND('EP Form'!I35="F", 'EP Form'!J35&lt;6)),'EP Form'!K35,"")</f>
        <v/>
      </c>
      <c r="L17" s="103" t="str">
        <f>IF((AND('EP Form'!I35="F", 'EP Form'!J35&lt;6)),'EP Form'!L35,"")</f>
        <v/>
      </c>
      <c r="M17" s="103" t="str">
        <f>IF((AND('EP Form'!I35="F", 'EP Form'!J35&lt;6)),'EP Form'!M35,"")</f>
        <v/>
      </c>
      <c r="N17" s="103" t="str">
        <f>IF((AND('EP Form'!I35="F", 'EP Form'!J35&lt;6)),'EP Form'!N35,"")</f>
        <v/>
      </c>
      <c r="O17" s="103" t="str">
        <f>IF((AND('EP Form'!I35="F", 'EP Form'!J35&lt;6)),'EP Form'!O35,"")</f>
        <v/>
      </c>
      <c r="P17" s="45" t="str">
        <f>IF((AND('EP Form'!$I35="F", 'EP Form'!$J35&lt;6)),'EP Form'!$P35,"")</f>
        <v/>
      </c>
      <c r="T17">
        <f t="shared" si="9"/>
        <v>0</v>
      </c>
      <c r="U17">
        <f t="shared" si="3"/>
        <v>0</v>
      </c>
      <c r="V17">
        <f t="shared" si="4"/>
        <v>0</v>
      </c>
      <c r="W17">
        <f t="shared" si="5"/>
        <v>0</v>
      </c>
      <c r="Y17" s="4">
        <f t="shared" si="6"/>
        <v>0</v>
      </c>
      <c r="Z17" s="4">
        <f t="shared" si="0"/>
        <v>0</v>
      </c>
      <c r="AA17" s="4">
        <f t="shared" si="0"/>
        <v>0</v>
      </c>
      <c r="AB17" s="4">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46" t="str">
        <f>IF('EP Form'!$B36="F",'EP Form'!$B36,"")</f>
        <v/>
      </c>
      <c r="C18" s="102" t="str">
        <f>IF('EP Form'!$B36="F",'EP Form'!$C36,"")</f>
        <v/>
      </c>
      <c r="D18" s="102" t="str">
        <f>IF('EP Form'!$B36="F",'EP Form'!$D36,"")</f>
        <v/>
      </c>
      <c r="E18" s="46" t="str">
        <f>IF('EP Form'!$B36="F",'EP Form'!$E36,"")</f>
        <v/>
      </c>
      <c r="F18" s="30"/>
      <c r="I18" s="81" t="str">
        <f>IF('EP Form'!$I36="F",'EP Form'!$I36,"")</f>
        <v/>
      </c>
      <c r="J18" s="81" t="str">
        <f>IF((AND('EP Form'!$I36="F", 'EP Form'!$J36&lt;6)),'EP Form'!$J36,"")</f>
        <v/>
      </c>
      <c r="K18" s="81" t="str">
        <f>IF((AND('EP Form'!I36="F", 'EP Form'!J36&lt;6)),'EP Form'!K36,"")</f>
        <v/>
      </c>
      <c r="L18" s="103" t="str">
        <f>IF((AND('EP Form'!I36="F", 'EP Form'!J36&lt;6)),'EP Form'!L36,"")</f>
        <v/>
      </c>
      <c r="M18" s="103" t="str">
        <f>IF((AND('EP Form'!I36="F", 'EP Form'!J36&lt;6)),'EP Form'!M36,"")</f>
        <v/>
      </c>
      <c r="N18" s="103" t="str">
        <f>IF((AND('EP Form'!I36="F", 'EP Form'!J36&lt;6)),'EP Form'!N36,"")</f>
        <v/>
      </c>
      <c r="O18" s="103" t="str">
        <f>IF((AND('EP Form'!I36="F", 'EP Form'!J36&lt;6)),'EP Form'!O36,"")</f>
        <v/>
      </c>
      <c r="P18" s="45" t="str">
        <f>IF((AND('EP Form'!$I36="F", 'EP Form'!$J36&lt;6)),'EP Form'!$P36,"")</f>
        <v/>
      </c>
      <c r="T18">
        <f t="shared" si="9"/>
        <v>0</v>
      </c>
      <c r="U18">
        <f t="shared" si="3"/>
        <v>0</v>
      </c>
      <c r="V18">
        <f t="shared" si="4"/>
        <v>0</v>
      </c>
      <c r="W18">
        <f t="shared" si="5"/>
        <v>0</v>
      </c>
      <c r="Y18" s="4">
        <f t="shared" si="6"/>
        <v>0</v>
      </c>
      <c r="Z18" s="4">
        <f t="shared" si="0"/>
        <v>0</v>
      </c>
      <c r="AA18" s="4">
        <f t="shared" si="0"/>
        <v>0</v>
      </c>
      <c r="AB18" s="4">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46" t="str">
        <f>IF('EP Form'!$B37="F",'EP Form'!$B37,"")</f>
        <v/>
      </c>
      <c r="C19" s="102" t="str">
        <f>IF('EP Form'!$B37="F",'EP Form'!$C37,"")</f>
        <v/>
      </c>
      <c r="D19" s="102" t="str">
        <f>IF('EP Form'!$B37="F",'EP Form'!$D37,"")</f>
        <v/>
      </c>
      <c r="E19" s="46" t="str">
        <f>IF('EP Form'!$B37="F",'EP Form'!$E37,"")</f>
        <v/>
      </c>
      <c r="I19" s="81" t="str">
        <f>IF('EP Form'!$I37="F",'EP Form'!$I37,"")</f>
        <v/>
      </c>
      <c r="J19" s="81" t="str">
        <f>IF((AND('EP Form'!$I37="F", 'EP Form'!$J37&lt;6)),'EP Form'!$J37,"")</f>
        <v/>
      </c>
      <c r="K19" s="81" t="str">
        <f>IF((AND('EP Form'!I37="F", 'EP Form'!J37&lt;6)),'EP Form'!K37,"")</f>
        <v/>
      </c>
      <c r="L19" s="103" t="str">
        <f>IF((AND('EP Form'!I37="F", 'EP Form'!J37&lt;6)),'EP Form'!L37,"")</f>
        <v/>
      </c>
      <c r="M19" s="103" t="str">
        <f>IF((AND('EP Form'!I37="F", 'EP Form'!J37&lt;6)),'EP Form'!M37,"")</f>
        <v/>
      </c>
      <c r="N19" s="103" t="str">
        <f>IF((AND('EP Form'!I37="F", 'EP Form'!J37&lt;6)),'EP Form'!N37,"")</f>
        <v/>
      </c>
      <c r="O19" s="103" t="str">
        <f>IF((AND('EP Form'!I37="F", 'EP Form'!J37&lt;6)),'EP Form'!O37,"")</f>
        <v/>
      </c>
      <c r="P19" s="45" t="str">
        <f>IF((AND('EP Form'!$I37="F", 'EP Form'!$J37&lt;6)),'EP Form'!$P37,"")</f>
        <v/>
      </c>
      <c r="T19">
        <f t="shared" si="9"/>
        <v>0</v>
      </c>
      <c r="U19">
        <f t="shared" si="3"/>
        <v>0</v>
      </c>
      <c r="V19">
        <f t="shared" si="4"/>
        <v>0</v>
      </c>
      <c r="W19">
        <f t="shared" si="5"/>
        <v>0</v>
      </c>
      <c r="Y19" s="4">
        <f t="shared" si="6"/>
        <v>0</v>
      </c>
      <c r="Z19" s="4">
        <f t="shared" si="0"/>
        <v>0</v>
      </c>
      <c r="AA19" s="4">
        <f t="shared" si="0"/>
        <v>0</v>
      </c>
      <c r="AB19" s="4">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50" t="s">
        <v>157</v>
      </c>
      <c r="C20" s="115">
        <f>SUM(C14:C19)</f>
        <v>0</v>
      </c>
      <c r="D20" s="115">
        <f>SUM(D14:D19)</f>
        <v>0</v>
      </c>
      <c r="E20" s="49">
        <f>SUM(E14:E19)</f>
        <v>0</v>
      </c>
      <c r="F20" s="56"/>
      <c r="G20" s="1"/>
      <c r="I20" s="81" t="str">
        <f>IF('EP Form'!$I38="F",'EP Form'!$I38,"")</f>
        <v/>
      </c>
      <c r="J20" s="81" t="str">
        <f>IF((AND('EP Form'!$I38="F", 'EP Form'!$J38&lt;6)),'EP Form'!$J38,"")</f>
        <v/>
      </c>
      <c r="K20" s="81" t="str">
        <f>IF((AND('EP Form'!I38="E", 'EP Form'!J38&lt;6)),'EP Form'!K38,"")</f>
        <v/>
      </c>
      <c r="L20" s="103" t="str">
        <f>IF((AND('EP Form'!I38="F", 'EP Form'!J38&lt;6)),'EP Form'!L38,"")</f>
        <v/>
      </c>
      <c r="M20" s="103" t="str">
        <f>IF((AND('EP Form'!I38="F", 'EP Form'!J38&lt;6)),'EP Form'!M38,"")</f>
        <v/>
      </c>
      <c r="N20" s="103" t="str">
        <f>IF((AND('EP Form'!I38="F", 'EP Form'!J38&lt;6)),'EP Form'!N38,"")</f>
        <v/>
      </c>
      <c r="O20" s="103" t="str">
        <f>IF((AND('EP Form'!I38="F", 'EP Form'!J38&lt;6)),'EP Form'!O38,"")</f>
        <v/>
      </c>
      <c r="P20" s="45" t="str">
        <f>IF((AND('EP Form'!$I38="F", 'EP Form'!$J38&lt;6)),'EP Form'!$P38,"")</f>
        <v/>
      </c>
      <c r="T20">
        <f t="shared" si="9"/>
        <v>0</v>
      </c>
      <c r="U20">
        <f t="shared" si="3"/>
        <v>0</v>
      </c>
      <c r="V20">
        <f t="shared" si="4"/>
        <v>0</v>
      </c>
      <c r="W20">
        <f t="shared" si="5"/>
        <v>0</v>
      </c>
      <c r="Y20" s="4">
        <f t="shared" si="6"/>
        <v>0</v>
      </c>
      <c r="Z20" s="4">
        <f t="shared" si="0"/>
        <v>0</v>
      </c>
      <c r="AA20" s="4">
        <f t="shared" si="0"/>
        <v>0</v>
      </c>
      <c r="AB20" s="4">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31"/>
      <c r="G21" s="32"/>
      <c r="T21" s="118">
        <f>SUM(T14:T20)</f>
        <v>0</v>
      </c>
      <c r="U21" s="118">
        <f t="shared" ref="U21:W21" si="10">SUM(U14:U20)</f>
        <v>0</v>
      </c>
      <c r="V21" s="118">
        <f t="shared" si="10"/>
        <v>0</v>
      </c>
      <c r="W21" s="118">
        <f t="shared" si="10"/>
        <v>0</v>
      </c>
      <c r="Y21" s="118">
        <f>SUM(Y14:Y20)</f>
        <v>0</v>
      </c>
      <c r="Z21" s="118">
        <f t="shared" ref="Z21:AB21" si="11">SUM(Z14:Z20)</f>
        <v>0</v>
      </c>
      <c r="AA21" s="118">
        <f t="shared" si="11"/>
        <v>0</v>
      </c>
      <c r="AB21" s="118">
        <f t="shared" si="11"/>
        <v>0</v>
      </c>
      <c r="AD21" s="118">
        <f>SUM(AD14:AD20)</f>
        <v>0</v>
      </c>
      <c r="AE21" s="118">
        <f t="shared" ref="AE21:AG21" si="12">SUM(AE14:AE20)</f>
        <v>0</v>
      </c>
      <c r="AF21" s="118">
        <f t="shared" si="12"/>
        <v>0</v>
      </c>
      <c r="AG21" s="118">
        <f t="shared" si="12"/>
        <v>0</v>
      </c>
      <c r="AI21" s="118">
        <f>SUM(AI14:AI20)</f>
        <v>0</v>
      </c>
      <c r="AJ21" s="118">
        <f t="shared" ref="AJ21:AL21" si="13">SUM(AJ14:AJ20)</f>
        <v>0</v>
      </c>
      <c r="AK21" s="118">
        <f t="shared" si="13"/>
        <v>0</v>
      </c>
      <c r="AL21" s="118">
        <f t="shared" si="13"/>
        <v>0</v>
      </c>
    </row>
    <row r="22" spans="2:38" ht="13.8" x14ac:dyDescent="0.25">
      <c r="F22" s="31"/>
      <c r="G22" s="32"/>
      <c r="T22" s="29" t="s">
        <v>32</v>
      </c>
      <c r="U22" s="29" t="s">
        <v>39</v>
      </c>
      <c r="V22" s="29" t="s">
        <v>40</v>
      </c>
      <c r="W22" s="29" t="s">
        <v>34</v>
      </c>
      <c r="Y22" s="29" t="s">
        <v>32</v>
      </c>
      <c r="Z22" s="29" t="s">
        <v>39</v>
      </c>
      <c r="AA22" s="29" t="s">
        <v>40</v>
      </c>
      <c r="AB22" s="29" t="s">
        <v>34</v>
      </c>
      <c r="AD22" s="29" t="s">
        <v>32</v>
      </c>
      <c r="AE22" s="29" t="s">
        <v>39</v>
      </c>
      <c r="AF22" s="29" t="s">
        <v>40</v>
      </c>
      <c r="AG22" s="29" t="s">
        <v>34</v>
      </c>
      <c r="AI22" s="29" t="s">
        <v>32</v>
      </c>
      <c r="AJ22" s="29" t="s">
        <v>39</v>
      </c>
      <c r="AK22" s="29" t="s">
        <v>40</v>
      </c>
      <c r="AL22" s="29" t="s">
        <v>34</v>
      </c>
    </row>
    <row r="23" spans="2:38" ht="24.6" x14ac:dyDescent="0.4">
      <c r="B23" s="67" t="str">
        <f>B8</f>
        <v>PANEL F</v>
      </c>
      <c r="C23" s="68"/>
      <c r="D23" s="69"/>
      <c r="E23" s="68"/>
      <c r="F23" s="70"/>
      <c r="G23" s="77" t="s">
        <v>75</v>
      </c>
      <c r="H23" s="78" t="str">
        <f>E19</f>
        <v/>
      </c>
      <c r="I23" s="51"/>
      <c r="J23" s="67" t="s">
        <v>100</v>
      </c>
      <c r="K23" s="68"/>
      <c r="L23" s="68"/>
      <c r="M23" s="71" t="str">
        <f>B23</f>
        <v>PANEL F</v>
      </c>
      <c r="N23" s="68"/>
      <c r="O23" s="68"/>
      <c r="P23" s="68"/>
      <c r="Q23" s="68"/>
      <c r="R23" s="68"/>
    </row>
    <row r="24" spans="2:38" ht="13.8" x14ac:dyDescent="0.25">
      <c r="D24" s="41"/>
      <c r="F24" s="31"/>
      <c r="G24" s="32"/>
      <c r="I24" s="4"/>
    </row>
    <row r="25" spans="2:38" ht="24.6" x14ac:dyDescent="0.4">
      <c r="D25" s="41"/>
      <c r="E25" s="342" t="s">
        <v>96</v>
      </c>
      <c r="F25" s="342"/>
      <c r="I25" s="4"/>
      <c r="J25" s="65" t="s">
        <v>123</v>
      </c>
      <c r="M25" s="3"/>
      <c r="N25" s="3"/>
      <c r="O25" s="65" t="s">
        <v>124</v>
      </c>
      <c r="P25" s="9"/>
      <c r="Q25" s="65"/>
    </row>
    <row r="26" spans="2:38" ht="13.8" x14ac:dyDescent="0.25">
      <c r="C26" s="33"/>
      <c r="D26" s="41"/>
      <c r="E26" s="343">
        <f>D20</f>
        <v>0</v>
      </c>
      <c r="F26" s="343"/>
      <c r="I26" s="4"/>
      <c r="M26" s="3"/>
      <c r="N26" s="4"/>
      <c r="R26" s="3"/>
    </row>
    <row r="27" spans="2:38" ht="13.8" x14ac:dyDescent="0.25">
      <c r="B27" s="27"/>
      <c r="D27" s="41"/>
      <c r="E27" s="343"/>
      <c r="F27" s="343"/>
      <c r="I27" s="4"/>
      <c r="M27" s="3"/>
      <c r="N27" s="4"/>
      <c r="R27" s="3"/>
    </row>
    <row r="28" spans="2:38" ht="13.95" customHeight="1" x14ac:dyDescent="0.25">
      <c r="B28" s="27"/>
      <c r="D28" s="41"/>
      <c r="E28" s="35"/>
      <c r="I28" s="41"/>
      <c r="J28" s="66"/>
      <c r="K28" s="367">
        <f>V21</f>
        <v>0</v>
      </c>
      <c r="L28" s="367"/>
      <c r="M28" s="3"/>
      <c r="N28" s="41"/>
      <c r="O28" s="66"/>
      <c r="Q28" s="345">
        <f>AA21</f>
        <v>0</v>
      </c>
      <c r="R28" s="3"/>
      <c r="U28" s="16"/>
    </row>
    <row r="29" spans="2:38" ht="13.95" customHeight="1" x14ac:dyDescent="0.25">
      <c r="B29" s="27"/>
      <c r="D29" s="41"/>
      <c r="I29" s="41"/>
      <c r="J29" s="346">
        <f>T21</f>
        <v>0</v>
      </c>
      <c r="K29" s="367"/>
      <c r="L29" s="367"/>
      <c r="M29" s="3"/>
      <c r="N29" s="41"/>
      <c r="O29" s="345">
        <f>Y21</f>
        <v>0</v>
      </c>
      <c r="Q29" s="364"/>
      <c r="R29" s="3"/>
      <c r="U29" s="16"/>
    </row>
    <row r="30" spans="2:38" ht="13.95" customHeight="1" x14ac:dyDescent="0.25">
      <c r="B30" s="27"/>
      <c r="D30" s="41"/>
      <c r="I30" s="4"/>
      <c r="J30" s="346"/>
      <c r="L30" s="41"/>
      <c r="M30" s="3"/>
      <c r="N30" s="4"/>
      <c r="O30" s="364"/>
      <c r="Q30" s="41"/>
      <c r="R30" s="3"/>
      <c r="U30" s="16"/>
    </row>
    <row r="31" spans="2:38" ht="15" customHeight="1" x14ac:dyDescent="0.25">
      <c r="B31" s="39"/>
      <c r="D31" s="16"/>
      <c r="I31" s="4"/>
      <c r="L31" s="16"/>
      <c r="M31" s="3"/>
      <c r="N31" s="4"/>
      <c r="Q31" s="16"/>
      <c r="R31" s="3"/>
      <c r="U31" s="16"/>
    </row>
    <row r="32" spans="2:38" ht="13.95" customHeight="1" x14ac:dyDescent="0.25">
      <c r="B32" s="39"/>
      <c r="I32" s="4"/>
      <c r="L32" s="345">
        <f>W21</f>
        <v>0</v>
      </c>
      <c r="M32" s="345"/>
      <c r="N32" s="4"/>
      <c r="Q32" s="367">
        <f>AB21</f>
        <v>0</v>
      </c>
      <c r="R32" s="367"/>
      <c r="U32" s="34"/>
    </row>
    <row r="33" spans="2:22" ht="13.95" customHeight="1" x14ac:dyDescent="0.25">
      <c r="B33" s="63"/>
      <c r="C33" s="63"/>
      <c r="D33" s="351"/>
      <c r="E33" s="351"/>
      <c r="I33" s="4"/>
      <c r="L33" s="345"/>
      <c r="M33" s="345"/>
      <c r="N33" s="4"/>
      <c r="Q33" s="367"/>
      <c r="R33" s="367"/>
    </row>
    <row r="34" spans="2:22" ht="13.8" x14ac:dyDescent="0.25">
      <c r="B34" s="63"/>
      <c r="C34" s="63"/>
      <c r="D34" s="351"/>
      <c r="E34" s="351"/>
      <c r="I34" s="4"/>
      <c r="L34" s="34"/>
      <c r="M34" s="3"/>
      <c r="N34" s="4"/>
      <c r="Q34" s="34"/>
      <c r="R34" s="3"/>
    </row>
    <row r="35" spans="2:22" ht="13.8" x14ac:dyDescent="0.25">
      <c r="D35" s="41"/>
      <c r="I35" s="4"/>
      <c r="M35" s="3"/>
      <c r="N35" s="4"/>
      <c r="R35" s="3"/>
    </row>
    <row r="36" spans="2:22" ht="13.95" customHeight="1" x14ac:dyDescent="0.25">
      <c r="C36" s="33"/>
      <c r="D36" s="41"/>
      <c r="I36" s="4"/>
      <c r="J36" s="345">
        <f>U21</f>
        <v>0</v>
      </c>
      <c r="K36" s="345" t="str">
        <f>M14</f>
        <v/>
      </c>
      <c r="L36" s="345"/>
      <c r="M36" s="3"/>
      <c r="N36" s="4"/>
      <c r="O36" s="345">
        <f>Z21</f>
        <v>0</v>
      </c>
      <c r="P36" s="345" t="str">
        <f>M15</f>
        <v/>
      </c>
      <c r="R36" s="3"/>
    </row>
    <row r="37" spans="2:22" ht="24.6" x14ac:dyDescent="0.4">
      <c r="B37" s="27"/>
      <c r="D37" s="41"/>
      <c r="I37" s="4"/>
      <c r="J37" s="345"/>
      <c r="K37" s="345"/>
      <c r="L37" s="345"/>
      <c r="M37" s="3"/>
      <c r="N37" s="4"/>
      <c r="O37" s="364"/>
      <c r="P37" s="345"/>
      <c r="R37" s="3"/>
      <c r="V37" s="65"/>
    </row>
    <row r="38" spans="2:22" ht="13.8" x14ac:dyDescent="0.25">
      <c r="B38" s="27"/>
      <c r="D38" s="41"/>
      <c r="E38" s="35"/>
      <c r="I38" s="41"/>
      <c r="M38" s="3"/>
      <c r="N38" s="41"/>
      <c r="R38" s="3"/>
      <c r="U38" s="16"/>
    </row>
    <row r="39" spans="2:22" ht="13.95" customHeight="1" x14ac:dyDescent="0.25">
      <c r="B39" s="349">
        <f>C20</f>
        <v>0</v>
      </c>
      <c r="C39" s="350" t="s">
        <v>31</v>
      </c>
      <c r="D39" s="41"/>
      <c r="I39" s="41"/>
      <c r="M39" s="3"/>
      <c r="N39" s="41"/>
      <c r="R39" s="3"/>
      <c r="U39" s="16"/>
    </row>
    <row r="40" spans="2:22" ht="13.95" customHeight="1" x14ac:dyDescent="0.25">
      <c r="B40" s="349"/>
      <c r="C40" s="350"/>
      <c r="D40" s="41"/>
      <c r="I40" s="4"/>
      <c r="L40" s="41"/>
      <c r="M40" s="3"/>
      <c r="N40" s="4"/>
      <c r="Q40" s="41"/>
      <c r="R40" s="3"/>
      <c r="U40" s="16"/>
    </row>
    <row r="41" spans="2:22" ht="15" customHeight="1" x14ac:dyDescent="0.25">
      <c r="B41" s="349"/>
      <c r="C41" s="350"/>
      <c r="D41" s="16"/>
      <c r="I41" s="4"/>
      <c r="L41" s="16"/>
      <c r="M41" s="3"/>
      <c r="N41" s="4"/>
      <c r="Q41" s="16"/>
      <c r="R41" s="3"/>
      <c r="U41" s="16"/>
    </row>
    <row r="42" spans="2:22" ht="13.95" customHeight="1" x14ac:dyDescent="0.25">
      <c r="B42" s="349"/>
      <c r="C42" s="350"/>
      <c r="I42" s="4"/>
      <c r="M42" s="3"/>
      <c r="N42" s="4"/>
      <c r="R42" s="3"/>
      <c r="U42" s="34"/>
    </row>
    <row r="43" spans="2:22" ht="24.6" customHeight="1" x14ac:dyDescent="0.25">
      <c r="B43" s="349"/>
      <c r="C43" s="350"/>
      <c r="D43" s="41"/>
      <c r="I43" s="4"/>
      <c r="M43" s="3"/>
      <c r="N43" s="4"/>
      <c r="R43" s="3"/>
    </row>
    <row r="44" spans="2:22" ht="24.6" x14ac:dyDescent="0.4">
      <c r="C44" s="33"/>
      <c r="D44" s="41"/>
      <c r="I44" s="4"/>
      <c r="J44" s="65" t="s">
        <v>125</v>
      </c>
      <c r="M44" s="3"/>
      <c r="N44" s="3"/>
      <c r="O44" s="65" t="s">
        <v>137</v>
      </c>
      <c r="P44" s="3"/>
      <c r="Q44" s="3"/>
    </row>
    <row r="45" spans="2:22" ht="13.8" x14ac:dyDescent="0.25">
      <c r="B45" s="27"/>
      <c r="D45" s="41"/>
      <c r="I45" s="4"/>
      <c r="M45" s="3"/>
      <c r="N45" s="4"/>
      <c r="R45" s="3"/>
    </row>
    <row r="46" spans="2:22" ht="13.8" x14ac:dyDescent="0.25">
      <c r="B46" s="27"/>
      <c r="D46" s="41"/>
      <c r="E46" s="35"/>
      <c r="I46" s="4"/>
      <c r="M46" s="3"/>
      <c r="N46" s="4"/>
      <c r="R46" s="3"/>
      <c r="U46" s="16"/>
    </row>
    <row r="47" spans="2:22" ht="21" x14ac:dyDescent="0.25">
      <c r="B47" s="27"/>
      <c r="D47" s="41"/>
      <c r="I47" s="41"/>
      <c r="J47" s="66"/>
      <c r="K47" s="367">
        <f>AF21</f>
        <v>0</v>
      </c>
      <c r="L47" s="367"/>
      <c r="M47" s="3"/>
      <c r="N47" s="354" t="s">
        <v>128</v>
      </c>
      <c r="O47" s="354"/>
      <c r="P47" s="354"/>
      <c r="Q47" s="353" t="e">
        <f>'EP Form'!Y20</f>
        <v>#N/A</v>
      </c>
      <c r="R47" s="353"/>
      <c r="S47" s="353"/>
      <c r="U47" s="16"/>
    </row>
    <row r="48" spans="2:22" ht="19.2" customHeight="1" x14ac:dyDescent="0.25">
      <c r="B48" s="27"/>
      <c r="D48" s="41"/>
      <c r="I48" s="41"/>
      <c r="J48" s="345">
        <f>AD21</f>
        <v>0</v>
      </c>
      <c r="K48" s="367"/>
      <c r="L48" s="367"/>
      <c r="M48" s="3"/>
      <c r="N48" s="354" t="s">
        <v>129</v>
      </c>
      <c r="O48" s="354"/>
      <c r="P48" s="354"/>
      <c r="Q48" s="353" t="e">
        <f>'EP Form'!Y25</f>
        <v>#N/A</v>
      </c>
      <c r="R48" s="353"/>
      <c r="S48" s="353"/>
      <c r="U48" s="16"/>
    </row>
    <row r="49" spans="2:21" ht="19.2" customHeight="1" x14ac:dyDescent="0.25">
      <c r="B49" s="39"/>
      <c r="D49" s="16"/>
      <c r="I49" s="4"/>
      <c r="J49" s="345"/>
      <c r="L49" s="41"/>
      <c r="M49" s="3"/>
      <c r="N49" s="354" t="s">
        <v>130</v>
      </c>
      <c r="O49" s="354"/>
      <c r="P49" s="354"/>
      <c r="Q49" s="360" t="e">
        <f>'EP Form'!Y30</f>
        <v>#N/A</v>
      </c>
      <c r="R49" s="360"/>
      <c r="S49" s="360"/>
      <c r="U49" s="16"/>
    </row>
    <row r="50" spans="2:21" ht="13.8" customHeight="1" x14ac:dyDescent="0.25">
      <c r="B50" s="39"/>
      <c r="I50" s="4"/>
      <c r="L50" s="16"/>
      <c r="M50" s="3"/>
      <c r="N50" s="373"/>
      <c r="O50" s="373"/>
      <c r="P50" s="373"/>
      <c r="Q50" s="360"/>
      <c r="R50" s="360"/>
      <c r="S50" s="360"/>
      <c r="U50" s="34"/>
    </row>
    <row r="51" spans="2:21" ht="13.95" customHeight="1" x14ac:dyDescent="0.25">
      <c r="B51" s="63"/>
      <c r="C51" s="63"/>
      <c r="D51" s="351"/>
      <c r="E51" s="351"/>
      <c r="I51" s="4"/>
      <c r="L51" s="345">
        <f>AG21</f>
        <v>0</v>
      </c>
      <c r="M51" s="345"/>
      <c r="N51" s="4"/>
      <c r="Q51" s="372"/>
      <c r="R51" s="372"/>
      <c r="S51" s="372"/>
    </row>
    <row r="52" spans="2:21" ht="17.399999999999999" customHeight="1" x14ac:dyDescent="0.35">
      <c r="B52" s="63"/>
      <c r="C52" s="63"/>
      <c r="D52" s="351"/>
      <c r="E52" s="351"/>
      <c r="I52" s="4"/>
      <c r="L52" s="345"/>
      <c r="M52" s="345"/>
      <c r="N52" s="4"/>
      <c r="O52" s="356" t="s">
        <v>174</v>
      </c>
      <c r="P52" s="356"/>
      <c r="Q52" s="361">
        <f>'EP Form'!$D$15</f>
        <v>0</v>
      </c>
      <c r="R52" s="362"/>
      <c r="S52" s="362"/>
    </row>
    <row r="53" spans="2:21" ht="19.2" x14ac:dyDescent="0.35">
      <c r="D53" s="41"/>
      <c r="I53" s="4"/>
      <c r="L53" s="34"/>
      <c r="M53" s="3"/>
      <c r="N53" s="4"/>
      <c r="O53" s="358" t="s">
        <v>175</v>
      </c>
      <c r="P53" s="358"/>
      <c r="Q53" s="361">
        <f>'EP Form'!$G$15</f>
        <v>0</v>
      </c>
      <c r="R53" s="362"/>
      <c r="S53" s="362"/>
    </row>
    <row r="54" spans="2:21" ht="19.2" x14ac:dyDescent="0.35">
      <c r="C54" s="33"/>
      <c r="D54" s="41"/>
      <c r="I54" s="4"/>
      <c r="M54" s="3"/>
      <c r="N54" s="4"/>
      <c r="O54" s="358" t="s">
        <v>176</v>
      </c>
      <c r="P54" s="358"/>
      <c r="Q54" s="361">
        <f>'EP Form'!$J$15</f>
        <v>0</v>
      </c>
      <c r="R54" s="362"/>
      <c r="S54" s="362"/>
    </row>
    <row r="55" spans="2:21" ht="19.2" customHeight="1" x14ac:dyDescent="0.35">
      <c r="B55" s="27"/>
      <c r="D55" s="41"/>
      <c r="I55" s="4"/>
      <c r="J55" s="345">
        <f>AE21</f>
        <v>0</v>
      </c>
      <c r="K55" s="377" t="str">
        <f>M16</f>
        <v/>
      </c>
      <c r="M55" s="3"/>
      <c r="N55" s="4"/>
      <c r="O55" s="358" t="s">
        <v>177</v>
      </c>
      <c r="P55" s="358"/>
      <c r="Q55" s="363">
        <f>'EP Form'!$M$15</f>
        <v>0</v>
      </c>
      <c r="R55" s="363"/>
      <c r="S55" s="363"/>
    </row>
    <row r="56" spans="2:21" ht="20.399999999999999" customHeight="1" x14ac:dyDescent="0.35">
      <c r="B56" s="27"/>
      <c r="D56" s="41"/>
      <c r="E56" s="35"/>
      <c r="I56" s="4"/>
      <c r="J56" s="364"/>
      <c r="K56" s="377"/>
      <c r="M56" s="3"/>
      <c r="N56" s="4"/>
      <c r="O56" s="358" t="s">
        <v>178</v>
      </c>
      <c r="P56" s="358"/>
      <c r="Q56" s="361">
        <f>'EP Form'!$P$15</f>
        <v>0</v>
      </c>
      <c r="R56" s="362"/>
      <c r="S56" s="362"/>
      <c r="U56" s="16"/>
    </row>
    <row r="57" spans="2:21" ht="13.8" x14ac:dyDescent="0.25">
      <c r="B57" s="27"/>
      <c r="D57" s="41"/>
      <c r="I57" s="41"/>
      <c r="M57" s="3"/>
      <c r="N57" s="41"/>
      <c r="O57" s="355"/>
      <c r="P57" s="355"/>
      <c r="Q57" s="355"/>
      <c r="R57" s="355"/>
      <c r="S57" s="355"/>
      <c r="U57" s="16"/>
    </row>
    <row r="58" spans="2:21" ht="13.8" x14ac:dyDescent="0.25">
      <c r="B58" s="27"/>
      <c r="D58" s="41"/>
      <c r="I58" s="41"/>
      <c r="M58" s="3"/>
      <c r="N58" s="41"/>
      <c r="O58" s="355"/>
      <c r="P58" s="355"/>
      <c r="Q58" s="355"/>
      <c r="R58" s="355"/>
      <c r="S58" s="355"/>
      <c r="U58" s="16"/>
    </row>
    <row r="59" spans="2:21" ht="13.8" x14ac:dyDescent="0.25">
      <c r="B59" s="39"/>
      <c r="I59" s="4"/>
      <c r="L59" s="16"/>
      <c r="M59" s="3"/>
      <c r="N59" s="4"/>
      <c r="Q59" s="16"/>
      <c r="R59" s="3"/>
      <c r="U59" s="34"/>
    </row>
    <row r="60" spans="2:21" ht="13.8" x14ac:dyDescent="0.25">
      <c r="B60" s="63"/>
      <c r="C60" s="63"/>
      <c r="D60" s="351"/>
      <c r="E60" s="351"/>
      <c r="I60" s="4"/>
      <c r="M60" s="3"/>
      <c r="N60" s="4"/>
      <c r="R60" s="3"/>
    </row>
    <row r="61" spans="2:21" ht="13.8" x14ac:dyDescent="0.25">
      <c r="B61" s="63"/>
      <c r="C61" s="63"/>
      <c r="D61" s="351"/>
      <c r="E61" s="351"/>
      <c r="I61" s="4"/>
      <c r="M61" s="3"/>
      <c r="N61" s="4"/>
      <c r="R61" s="3"/>
    </row>
    <row r="62" spans="2:21" ht="16.95" customHeight="1" x14ac:dyDescent="0.25">
      <c r="B62" s="19"/>
      <c r="I62" s="52"/>
      <c r="M62" s="3"/>
      <c r="N62" s="3"/>
      <c r="O62" s="3"/>
      <c r="P62" s="3"/>
      <c r="Q62" s="3"/>
    </row>
    <row r="63" spans="2:21" ht="17.399999999999999" x14ac:dyDescent="0.3">
      <c r="B63" s="38" t="s">
        <v>88</v>
      </c>
      <c r="C63" s="11"/>
      <c r="D63" s="11"/>
      <c r="E63" s="11"/>
      <c r="F63" s="11"/>
      <c r="G63" s="11"/>
      <c r="H63" s="11"/>
      <c r="I63" s="14"/>
      <c r="J63" s="11"/>
      <c r="K63" s="11"/>
      <c r="L63" s="11"/>
      <c r="M63" s="11"/>
      <c r="N63" s="11"/>
      <c r="O63" s="11"/>
      <c r="P63" s="11"/>
      <c r="Q63" s="11"/>
      <c r="R63" s="11"/>
      <c r="S63" s="11"/>
    </row>
    <row r="65" spans="2:19" x14ac:dyDescent="0.25">
      <c r="H65" s="4" t="s">
        <v>89</v>
      </c>
    </row>
    <row r="66" spans="2:19" x14ac:dyDescent="0.25">
      <c r="H66" s="4" t="s">
        <v>92</v>
      </c>
    </row>
    <row r="68" spans="2:19" x14ac:dyDescent="0.25">
      <c r="H68" s="4" t="s">
        <v>74</v>
      </c>
    </row>
    <row r="69" spans="2:19" x14ac:dyDescent="0.25">
      <c r="H69" s="4"/>
    </row>
    <row r="70" spans="2:19" x14ac:dyDescent="0.25">
      <c r="H70" s="4"/>
    </row>
    <row r="71" spans="2:19" x14ac:dyDescent="0.25">
      <c r="H71" s="4"/>
    </row>
    <row r="72" spans="2:19" x14ac:dyDescent="0.25">
      <c r="H72" s="4"/>
    </row>
    <row r="73" spans="2:19" ht="16.8" x14ac:dyDescent="0.3">
      <c r="B73" s="47" t="s">
        <v>30</v>
      </c>
      <c r="C73" s="48" t="s">
        <v>53</v>
      </c>
      <c r="D73" s="48" t="s">
        <v>41</v>
      </c>
      <c r="E73" s="48" t="s">
        <v>42</v>
      </c>
      <c r="F73" s="48" t="s">
        <v>43</v>
      </c>
      <c r="G73" s="48" t="s">
        <v>44</v>
      </c>
      <c r="H73" s="48" t="s">
        <v>45</v>
      </c>
      <c r="I73" s="48" t="s">
        <v>46</v>
      </c>
      <c r="J73" s="48" t="s">
        <v>47</v>
      </c>
      <c r="K73" s="48" t="s">
        <v>48</v>
      </c>
      <c r="L73" s="48" t="s">
        <v>49</v>
      </c>
      <c r="M73" s="48" t="s">
        <v>50</v>
      </c>
      <c r="N73" s="48" t="s">
        <v>51</v>
      </c>
      <c r="O73" s="48" t="s">
        <v>52</v>
      </c>
    </row>
    <row r="74" spans="2:19" ht="16.8" x14ac:dyDescent="0.3">
      <c r="B74" s="44" t="s">
        <v>37</v>
      </c>
      <c r="C74" s="226">
        <f>'EP Form'!C72</f>
        <v>0</v>
      </c>
      <c r="D74" s="101">
        <f>'EP Form'!F72</f>
        <v>0</v>
      </c>
      <c r="E74" s="101">
        <f>'EP Form'!G72</f>
        <v>0</v>
      </c>
      <c r="F74" s="101">
        <f>'EP Form'!H72</f>
        <v>0</v>
      </c>
      <c r="G74" s="101">
        <f>'EP Form'!I72</f>
        <v>0</v>
      </c>
      <c r="H74" s="101">
        <f>'EP Form'!J72</f>
        <v>0</v>
      </c>
      <c r="I74" s="101">
        <f>'EP Form'!K72</f>
        <v>0</v>
      </c>
      <c r="J74" s="101">
        <f>'EP Form'!L72</f>
        <v>0</v>
      </c>
      <c r="K74" s="101">
        <f>'EP Form'!M72</f>
        <v>0</v>
      </c>
      <c r="L74" s="101">
        <f>'EP Form'!N72</f>
        <v>0</v>
      </c>
      <c r="M74" s="101">
        <f>'EP Form'!O72</f>
        <v>0</v>
      </c>
      <c r="N74" s="101">
        <f>'EP Form'!P72</f>
        <v>0</v>
      </c>
      <c r="O74" s="101">
        <f>'EP Form'!Q72</f>
        <v>0</v>
      </c>
    </row>
    <row r="75" spans="2:19" ht="16.8" x14ac:dyDescent="0.3">
      <c r="B75" s="44"/>
      <c r="C75" s="101"/>
      <c r="D75" s="101"/>
      <c r="E75" s="101"/>
      <c r="F75" s="101"/>
      <c r="G75" s="101"/>
      <c r="H75" s="101"/>
      <c r="I75" s="101"/>
      <c r="J75" s="101"/>
      <c r="K75" s="101"/>
      <c r="L75" s="101"/>
      <c r="M75" s="101"/>
      <c r="N75" s="101"/>
      <c r="O75" s="101"/>
    </row>
    <row r="76" spans="2:19" ht="13.8" x14ac:dyDescent="0.25">
      <c r="B76" s="3"/>
      <c r="C76" s="3"/>
      <c r="D76" s="3"/>
      <c r="E76" s="3"/>
      <c r="F76" s="3"/>
      <c r="G76" s="3"/>
      <c r="H76" s="3"/>
      <c r="I76" s="3"/>
      <c r="J76" s="3"/>
      <c r="K76" s="3"/>
      <c r="L76" s="3"/>
      <c r="M76" s="3"/>
      <c r="N76" s="3"/>
      <c r="O76" s="3"/>
      <c r="P76" s="3"/>
    </row>
    <row r="77" spans="2:19" ht="17.399999999999999" x14ac:dyDescent="0.3">
      <c r="B77" s="38"/>
      <c r="C77" s="11"/>
      <c r="D77" s="11"/>
      <c r="E77" s="11"/>
      <c r="F77" s="11"/>
      <c r="G77" s="11"/>
      <c r="H77" s="11"/>
      <c r="I77" s="14"/>
      <c r="J77" s="11"/>
      <c r="K77" s="11"/>
      <c r="L77" s="11"/>
      <c r="M77" s="11"/>
      <c r="N77" s="11"/>
      <c r="O77" s="11"/>
      <c r="P77" s="11"/>
      <c r="Q77" s="11"/>
      <c r="R77" s="11"/>
      <c r="S77" s="72"/>
    </row>
    <row r="78" spans="2:19" ht="21" customHeight="1" x14ac:dyDescent="0.25">
      <c r="B78" s="3"/>
      <c r="G78" s="61"/>
      <c r="Q78" s="21"/>
    </row>
    <row r="79" spans="2:19" ht="13.8" x14ac:dyDescent="0.25">
      <c r="B79" s="3"/>
      <c r="G79" s="30"/>
      <c r="Q79" s="21"/>
    </row>
    <row r="80" spans="2:19" ht="13.8" x14ac:dyDescent="0.25">
      <c r="B80" s="3"/>
      <c r="G80" s="30"/>
      <c r="P80" s="21"/>
      <c r="Q80" s="21"/>
    </row>
  </sheetData>
  <protectedRanges>
    <protectedRange sqref="E6:E7 M6:M7" name="Range3"/>
  </protectedRanges>
  <mergeCells count="53">
    <mergeCell ref="Q58:S58"/>
    <mergeCell ref="O55:P55"/>
    <mergeCell ref="Q55:S55"/>
    <mergeCell ref="O56:P56"/>
    <mergeCell ref="Q56:S56"/>
    <mergeCell ref="O57:P57"/>
    <mergeCell ref="Q57:S57"/>
    <mergeCell ref="Q47:S47"/>
    <mergeCell ref="Q49:S50"/>
    <mergeCell ref="Q52:S52"/>
    <mergeCell ref="Q32:R33"/>
    <mergeCell ref="O36:O37"/>
    <mergeCell ref="P36:P37"/>
    <mergeCell ref="Q53:S53"/>
    <mergeCell ref="O54:P54"/>
    <mergeCell ref="Q54:S54"/>
    <mergeCell ref="Q48:S48"/>
    <mergeCell ref="Q51:S51"/>
    <mergeCell ref="T12:W12"/>
    <mergeCell ref="Y12:AB12"/>
    <mergeCell ref="AD12:AG12"/>
    <mergeCell ref="AI12:AL12"/>
    <mergeCell ref="M6:Q6"/>
    <mergeCell ref="M7:O7"/>
    <mergeCell ref="B39:B43"/>
    <mergeCell ref="C39:C43"/>
    <mergeCell ref="J48:J49"/>
    <mergeCell ref="L32:M33"/>
    <mergeCell ref="J36:L37"/>
    <mergeCell ref="D33:E33"/>
    <mergeCell ref="D34:E34"/>
    <mergeCell ref="D61:E61"/>
    <mergeCell ref="N47:P47"/>
    <mergeCell ref="N48:P48"/>
    <mergeCell ref="N49:P49"/>
    <mergeCell ref="N50:P50"/>
    <mergeCell ref="D51:E51"/>
    <mergeCell ref="L51:M52"/>
    <mergeCell ref="D52:E52"/>
    <mergeCell ref="J55:J56"/>
    <mergeCell ref="K55:K56"/>
    <mergeCell ref="K47:L48"/>
    <mergeCell ref="O52:P52"/>
    <mergeCell ref="O58:P58"/>
    <mergeCell ref="D60:E60"/>
    <mergeCell ref="O53:P53"/>
    <mergeCell ref="B8:I9"/>
    <mergeCell ref="E25:F25"/>
    <mergeCell ref="E26:F27"/>
    <mergeCell ref="Q28:Q29"/>
    <mergeCell ref="J29:J30"/>
    <mergeCell ref="O29:O30"/>
    <mergeCell ref="K28:L29"/>
  </mergeCells>
  <pageMargins left="0.25" right="0.25" top="0.25" bottom="0.25" header="0.3" footer="0.3"/>
  <pageSetup scale="61"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C000"/>
    <pageSetUpPr fitToPage="1"/>
  </sheetPr>
  <dimension ref="B1:T90"/>
  <sheetViews>
    <sheetView showGridLines="0" zoomScaleNormal="100" workbookViewId="0">
      <selection activeCell="T13" sqref="T13"/>
    </sheetView>
  </sheetViews>
  <sheetFormatPr defaultRowHeight="13.2" x14ac:dyDescent="0.25"/>
  <cols>
    <col min="1" max="1" width="2.88671875" customWidth="1"/>
    <col min="12" max="12" width="8.88671875" customWidth="1"/>
    <col min="17" max="17" width="2.6640625" customWidth="1"/>
  </cols>
  <sheetData>
    <row r="1" spans="2:20" ht="8.4" customHeight="1" x14ac:dyDescent="0.25"/>
    <row r="2" spans="2:20" x14ac:dyDescent="0.25">
      <c r="B2" s="12"/>
      <c r="C2" s="10"/>
      <c r="D2" s="10"/>
      <c r="E2" s="10"/>
      <c r="F2" s="10"/>
      <c r="G2" s="10"/>
      <c r="H2" s="10"/>
      <c r="I2" s="10"/>
      <c r="J2" s="10"/>
      <c r="K2" s="10"/>
      <c r="L2" s="10"/>
      <c r="M2" s="10"/>
      <c r="N2" s="13"/>
      <c r="O2" s="12"/>
      <c r="P2" s="10"/>
    </row>
    <row r="3" spans="2:20" x14ac:dyDescent="0.25">
      <c r="B3" s="10"/>
      <c r="C3" s="10"/>
      <c r="D3" s="10"/>
      <c r="E3" s="10"/>
      <c r="F3" s="10"/>
      <c r="G3" s="10"/>
      <c r="H3" s="10"/>
      <c r="I3" s="10"/>
      <c r="J3" s="10"/>
      <c r="K3" s="10"/>
      <c r="L3" s="10"/>
      <c r="M3" s="10"/>
      <c r="N3" s="10"/>
      <c r="O3" s="12"/>
      <c r="P3" s="10"/>
    </row>
    <row r="4" spans="2:20" x14ac:dyDescent="0.25">
      <c r="B4" s="10"/>
      <c r="C4" s="10"/>
      <c r="D4" s="10"/>
      <c r="E4" s="10"/>
      <c r="F4" s="10"/>
      <c r="G4" s="10"/>
      <c r="H4" s="10"/>
      <c r="I4" s="10"/>
      <c r="J4" s="10"/>
      <c r="K4" s="10"/>
      <c r="L4" s="10"/>
      <c r="M4" s="10"/>
      <c r="N4" s="10"/>
      <c r="O4" s="10"/>
      <c r="P4" s="10"/>
    </row>
    <row r="6" spans="2:20" ht="17.399999999999999" x14ac:dyDescent="0.3">
      <c r="B6" s="38" t="s">
        <v>3</v>
      </c>
      <c r="C6" s="11"/>
      <c r="D6" s="11"/>
      <c r="E6" s="11"/>
      <c r="F6" s="11"/>
      <c r="G6" s="11"/>
      <c r="H6" s="11"/>
      <c r="I6" s="15"/>
      <c r="J6" s="11"/>
      <c r="K6" s="11"/>
      <c r="L6" s="11"/>
      <c r="M6" s="11"/>
      <c r="N6" s="11"/>
      <c r="O6" s="11"/>
      <c r="P6" s="36"/>
    </row>
    <row r="7" spans="2:20" ht="13.8" x14ac:dyDescent="0.25">
      <c r="B7" s="2"/>
      <c r="C7" s="3"/>
      <c r="D7" s="3"/>
      <c r="E7" s="5"/>
      <c r="F7" s="5"/>
      <c r="G7" s="3"/>
      <c r="H7" s="9"/>
      <c r="I7" s="6"/>
      <c r="J7" s="3"/>
      <c r="K7" s="3"/>
      <c r="L7" s="5"/>
      <c r="M7" s="5"/>
      <c r="N7" s="3"/>
      <c r="O7" s="9"/>
    </row>
    <row r="8" spans="2:20" ht="13.8" x14ac:dyDescent="0.25">
      <c r="B8" s="2"/>
      <c r="C8" s="3"/>
      <c r="D8" s="3"/>
      <c r="E8" s="5"/>
      <c r="F8" s="5"/>
      <c r="G8" s="3"/>
      <c r="H8" s="9"/>
      <c r="I8" s="6"/>
      <c r="J8" s="3"/>
      <c r="K8" s="3"/>
      <c r="L8" s="5"/>
      <c r="M8" s="5"/>
      <c r="N8" s="3"/>
      <c r="O8" s="9"/>
    </row>
    <row r="9" spans="2:20" ht="14.4" x14ac:dyDescent="0.25">
      <c r="B9" s="2"/>
      <c r="C9" s="3"/>
      <c r="D9" s="3"/>
      <c r="E9" s="5"/>
      <c r="F9" s="5"/>
      <c r="G9" s="3"/>
      <c r="H9" s="9"/>
      <c r="I9" s="6"/>
      <c r="J9" s="3"/>
      <c r="K9" s="3"/>
      <c r="L9" s="5"/>
      <c r="M9" s="5"/>
      <c r="N9" s="58"/>
      <c r="O9" s="9"/>
    </row>
    <row r="10" spans="2:20" ht="13.8" x14ac:dyDescent="0.25">
      <c r="B10" s="2"/>
      <c r="C10" s="3"/>
      <c r="D10" s="3"/>
      <c r="E10" s="5"/>
      <c r="F10" s="5"/>
      <c r="G10" s="3"/>
      <c r="H10" s="9"/>
      <c r="I10" s="6"/>
      <c r="J10" s="3"/>
      <c r="K10" s="3"/>
      <c r="L10" s="5"/>
      <c r="M10" s="5"/>
      <c r="N10" s="59"/>
      <c r="O10" s="9"/>
    </row>
    <row r="11" spans="2:20" ht="13.8" x14ac:dyDescent="0.25">
      <c r="B11" s="2"/>
      <c r="C11" s="3"/>
      <c r="D11" s="3"/>
      <c r="E11" s="5"/>
      <c r="F11" s="5"/>
      <c r="G11" s="3"/>
      <c r="H11" s="9"/>
      <c r="I11" s="6"/>
      <c r="J11" s="3"/>
      <c r="K11" s="3"/>
      <c r="L11" s="5"/>
      <c r="M11" s="5"/>
      <c r="N11" s="59"/>
      <c r="O11" s="9"/>
    </row>
    <row r="12" spans="2:20" ht="13.8" x14ac:dyDescent="0.25">
      <c r="B12" s="2"/>
      <c r="C12" s="3"/>
      <c r="D12" s="3"/>
      <c r="E12" s="5"/>
      <c r="F12" s="5"/>
      <c r="G12" s="3"/>
      <c r="H12" s="9"/>
      <c r="I12" s="6"/>
      <c r="J12" s="3"/>
      <c r="K12" s="3"/>
      <c r="L12" s="5"/>
      <c r="M12" s="5"/>
      <c r="N12" s="3"/>
      <c r="O12" s="9"/>
    </row>
    <row r="14" spans="2:20" ht="13.8" x14ac:dyDescent="0.25">
      <c r="B14" s="27" t="s">
        <v>5</v>
      </c>
      <c r="D14" t="s">
        <v>65</v>
      </c>
    </row>
    <row r="15" spans="2:20" x14ac:dyDescent="0.25">
      <c r="T15" s="4" t="s">
        <v>236</v>
      </c>
    </row>
    <row r="16" spans="2:20" ht="13.8" x14ac:dyDescent="0.25">
      <c r="B16" s="27" t="s">
        <v>66</v>
      </c>
      <c r="D16" t="s">
        <v>67</v>
      </c>
      <c r="T16" s="4" t="s">
        <v>237</v>
      </c>
    </row>
    <row r="18" spans="2:16" ht="17.399999999999999" x14ac:dyDescent="0.3">
      <c r="B18" s="38" t="s">
        <v>4</v>
      </c>
      <c r="C18" s="11"/>
      <c r="D18" s="11"/>
      <c r="E18" s="11"/>
      <c r="F18" s="11"/>
      <c r="G18" s="11"/>
      <c r="H18" s="11"/>
      <c r="I18" s="15"/>
      <c r="J18" s="11"/>
      <c r="K18" s="11"/>
      <c r="L18" s="11"/>
      <c r="M18" s="11"/>
      <c r="N18" s="11"/>
      <c r="O18" s="11"/>
      <c r="P18" s="36"/>
    </row>
    <row r="21" spans="2:16" ht="5.4" customHeight="1" x14ac:dyDescent="0.25"/>
    <row r="22" spans="2:16" ht="17.399999999999999" customHeight="1" x14ac:dyDescent="0.25"/>
    <row r="23" spans="2:16" ht="17.399999999999999" customHeight="1" x14ac:dyDescent="0.25"/>
    <row r="24" spans="2:16" ht="17.399999999999999" customHeight="1" x14ac:dyDescent="0.25"/>
    <row r="25" spans="2:16" ht="17.399999999999999" customHeight="1" x14ac:dyDescent="0.25">
      <c r="B25" s="27"/>
      <c r="F25" s="17"/>
      <c r="I25" s="4"/>
      <c r="K25" s="4"/>
      <c r="N25" s="4"/>
    </row>
    <row r="26" spans="2:16" ht="17.399999999999999" customHeight="1" x14ac:dyDescent="0.25">
      <c r="B26" s="27" t="s">
        <v>64</v>
      </c>
      <c r="D26" s="4"/>
      <c r="F26" s="17"/>
      <c r="I26" s="4"/>
      <c r="K26" s="4"/>
      <c r="N26" s="4"/>
    </row>
    <row r="27" spans="2:16" ht="17.399999999999999" customHeight="1" x14ac:dyDescent="0.25">
      <c r="B27" s="27"/>
      <c r="D27" s="4"/>
      <c r="F27" s="17"/>
      <c r="I27" s="4"/>
      <c r="K27" s="4"/>
      <c r="N27" s="4"/>
    </row>
    <row r="28" spans="2:16" ht="17.399999999999999" customHeight="1" x14ac:dyDescent="0.25">
      <c r="B28" s="27"/>
      <c r="D28" s="37"/>
      <c r="F28" s="17"/>
      <c r="I28" s="4"/>
      <c r="K28" s="4"/>
      <c r="N28" s="4"/>
    </row>
    <row r="29" spans="2:16" ht="17.399999999999999" customHeight="1" x14ac:dyDescent="0.25">
      <c r="B29" s="27" t="s">
        <v>6</v>
      </c>
      <c r="F29" s="17"/>
      <c r="I29" s="4"/>
      <c r="K29" s="4"/>
      <c r="N29" s="4"/>
    </row>
    <row r="30" spans="2:16" ht="17.399999999999999" customHeight="1" x14ac:dyDescent="0.25">
      <c r="B30" s="27"/>
      <c r="F30" s="17"/>
      <c r="I30" s="4"/>
      <c r="K30" s="4"/>
      <c r="N30" s="4"/>
    </row>
    <row r="31" spans="2:16" ht="17.399999999999999" customHeight="1" x14ac:dyDescent="0.25">
      <c r="B31" s="27"/>
      <c r="F31" s="17"/>
      <c r="I31" s="4"/>
      <c r="K31" s="4"/>
      <c r="N31" s="4"/>
    </row>
    <row r="32" spans="2:16" ht="17.399999999999999" customHeight="1" x14ac:dyDescent="0.25">
      <c r="B32" s="27" t="s">
        <v>72</v>
      </c>
      <c r="F32" s="17"/>
      <c r="I32" s="4"/>
      <c r="K32" s="4"/>
      <c r="N32" s="4"/>
    </row>
    <row r="33" spans="2:16" ht="17.399999999999999" customHeight="1" x14ac:dyDescent="0.25">
      <c r="B33" s="27" t="s">
        <v>64</v>
      </c>
      <c r="F33" s="17"/>
      <c r="I33" s="4"/>
      <c r="K33" s="4"/>
      <c r="N33" s="4"/>
    </row>
    <row r="34" spans="2:16" ht="17.399999999999999" customHeight="1" x14ac:dyDescent="0.25">
      <c r="B34" s="27"/>
      <c r="F34" s="17"/>
      <c r="I34" s="4"/>
      <c r="K34" s="4"/>
      <c r="N34" s="4"/>
    </row>
    <row r="35" spans="2:16" ht="17.399999999999999" customHeight="1" x14ac:dyDescent="0.25">
      <c r="B35" s="27" t="s">
        <v>12</v>
      </c>
      <c r="F35" s="17"/>
      <c r="I35" s="4"/>
      <c r="K35" s="4"/>
      <c r="N35" s="4"/>
    </row>
    <row r="36" spans="2:16" ht="17.399999999999999" customHeight="1" x14ac:dyDescent="0.25">
      <c r="B36" s="27"/>
      <c r="F36" s="17"/>
      <c r="I36" s="4"/>
      <c r="K36" s="4"/>
      <c r="N36" s="4"/>
    </row>
    <row r="37" spans="2:16" ht="17.399999999999999" customHeight="1" x14ac:dyDescent="0.25">
      <c r="B37" s="27"/>
      <c r="F37" s="17"/>
      <c r="I37" s="4"/>
      <c r="K37" s="4"/>
      <c r="N37" s="4"/>
    </row>
    <row r="38" spans="2:16" ht="17.399999999999999" customHeight="1" x14ac:dyDescent="0.25">
      <c r="B38" s="27" t="s">
        <v>16</v>
      </c>
      <c r="D38" s="4"/>
      <c r="F38" s="17"/>
      <c r="I38" s="4"/>
      <c r="K38" s="4"/>
      <c r="N38" s="4"/>
    </row>
    <row r="39" spans="2:16" ht="17.399999999999999" customHeight="1" x14ac:dyDescent="0.25">
      <c r="D39" s="4"/>
      <c r="F39" s="17"/>
      <c r="I39" s="4"/>
      <c r="K39" s="4"/>
      <c r="N39" s="4"/>
    </row>
    <row r="40" spans="2:16" ht="17.399999999999999" customHeight="1" x14ac:dyDescent="0.25">
      <c r="D40" s="4"/>
      <c r="F40" s="17"/>
      <c r="I40" s="4"/>
      <c r="K40" s="4"/>
      <c r="N40" s="4"/>
    </row>
    <row r="41" spans="2:16" ht="17.399999999999999" customHeight="1" x14ac:dyDescent="0.25">
      <c r="D41" s="4"/>
      <c r="F41" s="17"/>
      <c r="I41" s="4"/>
      <c r="K41" s="4"/>
      <c r="N41" s="4"/>
    </row>
    <row r="42" spans="2:16" ht="17.399999999999999" customHeight="1" x14ac:dyDescent="0.25">
      <c r="B42" s="27"/>
      <c r="F42" s="17"/>
      <c r="I42" s="4"/>
      <c r="K42" s="4"/>
      <c r="N42" s="4"/>
    </row>
    <row r="43" spans="2:16" ht="17.399999999999999" customHeight="1" x14ac:dyDescent="0.25">
      <c r="B43" s="27"/>
      <c r="F43" s="17"/>
      <c r="I43" s="4"/>
      <c r="K43" s="4"/>
      <c r="N43" s="4"/>
    </row>
    <row r="44" spans="2:16" ht="17.399999999999999" x14ac:dyDescent="0.3">
      <c r="B44" s="38" t="s">
        <v>73</v>
      </c>
      <c r="C44" s="11"/>
      <c r="D44" s="11"/>
      <c r="E44" s="11"/>
      <c r="F44" s="11"/>
      <c r="G44" s="11"/>
      <c r="H44" s="11"/>
      <c r="I44" s="15"/>
      <c r="J44" s="11"/>
      <c r="K44" s="11"/>
      <c r="L44" s="11"/>
      <c r="M44" s="11"/>
      <c r="N44" s="11"/>
      <c r="O44" s="11"/>
      <c r="P44" s="36"/>
    </row>
    <row r="45" spans="2:16" ht="17.399999999999999" customHeight="1" x14ac:dyDescent="0.25">
      <c r="B45" s="27"/>
      <c r="F45" s="17"/>
      <c r="I45" s="4"/>
      <c r="K45" s="4"/>
      <c r="N45" s="4"/>
    </row>
    <row r="46" spans="2:16" ht="17.399999999999999" customHeight="1" x14ac:dyDescent="0.25">
      <c r="B46" s="27"/>
      <c r="F46" s="17"/>
      <c r="I46" s="27" t="s">
        <v>25</v>
      </c>
      <c r="K46" s="4"/>
      <c r="N46" s="4"/>
    </row>
    <row r="47" spans="2:16" ht="17.399999999999999" customHeight="1" x14ac:dyDescent="0.25">
      <c r="B47" s="27"/>
      <c r="F47" s="17"/>
      <c r="I47" s="4"/>
      <c r="K47" s="4"/>
      <c r="N47" s="4"/>
    </row>
    <row r="48" spans="2:16" ht="17.399999999999999" customHeight="1" x14ac:dyDescent="0.25">
      <c r="B48" s="27"/>
      <c r="F48" s="17"/>
      <c r="I48" s="4"/>
      <c r="K48" s="4"/>
      <c r="N48" s="4"/>
    </row>
    <row r="49" spans="2:19" ht="17.399999999999999" customHeight="1" x14ac:dyDescent="0.25">
      <c r="B49" s="27"/>
      <c r="F49" s="17"/>
      <c r="I49" s="27" t="s">
        <v>68</v>
      </c>
      <c r="K49" s="4"/>
      <c r="N49" s="4"/>
    </row>
    <row r="50" spans="2:19" ht="20.399999999999999" customHeight="1" x14ac:dyDescent="0.25"/>
    <row r="52" spans="2:19" ht="16.350000000000001" customHeight="1" x14ac:dyDescent="0.25">
      <c r="I52" s="27" t="s">
        <v>21</v>
      </c>
    </row>
    <row r="53" spans="2:19" ht="18" customHeight="1" x14ac:dyDescent="0.25"/>
    <row r="55" spans="2:19" ht="17.399999999999999" x14ac:dyDescent="0.3">
      <c r="B55" s="38" t="s">
        <v>90</v>
      </c>
      <c r="C55" s="11"/>
      <c r="D55" s="11"/>
      <c r="E55" s="11"/>
      <c r="F55" s="11"/>
      <c r="G55" s="11"/>
      <c r="H55" s="11"/>
      <c r="I55" s="38" t="s">
        <v>69</v>
      </c>
      <c r="J55" s="11"/>
      <c r="K55" s="11"/>
      <c r="L55" s="11"/>
      <c r="M55" s="11"/>
      <c r="N55" s="11"/>
      <c r="O55" s="11"/>
      <c r="P55" s="36"/>
    </row>
    <row r="57" spans="2:19" ht="13.8" x14ac:dyDescent="0.3">
      <c r="D57" s="62" t="s">
        <v>91</v>
      </c>
    </row>
    <row r="59" spans="2:19" x14ac:dyDescent="0.25">
      <c r="D59" s="4"/>
    </row>
    <row r="60" spans="2:19" x14ac:dyDescent="0.25">
      <c r="D60" s="4"/>
      <c r="S60" s="61"/>
    </row>
    <row r="63" spans="2:19" ht="13.8" x14ac:dyDescent="0.3">
      <c r="D63" s="114" t="s">
        <v>155</v>
      </c>
      <c r="E63" s="60"/>
    </row>
    <row r="64" spans="2:19" ht="13.8" x14ac:dyDescent="0.3">
      <c r="D64" s="60" t="s">
        <v>156</v>
      </c>
    </row>
    <row r="67" spans="2:16" ht="16.95" customHeight="1" x14ac:dyDescent="0.25"/>
    <row r="70" spans="2:16" ht="17.399999999999999" x14ac:dyDescent="0.3">
      <c r="B70" s="38" t="s">
        <v>70</v>
      </c>
      <c r="C70" s="11"/>
      <c r="D70" s="11"/>
      <c r="E70" s="11"/>
      <c r="F70" s="11"/>
      <c r="G70" s="11"/>
      <c r="H70" s="11"/>
      <c r="I70" s="15"/>
      <c r="J70" s="11"/>
      <c r="K70" s="11"/>
      <c r="L70" s="11"/>
      <c r="M70" s="11"/>
      <c r="N70" s="11"/>
      <c r="O70" s="11"/>
      <c r="P70" s="36"/>
    </row>
    <row r="79" spans="2:16" ht="17.399999999999999" x14ac:dyDescent="0.3">
      <c r="B79" s="38" t="s">
        <v>71</v>
      </c>
      <c r="C79" s="11"/>
      <c r="D79" s="11"/>
      <c r="E79" s="11"/>
      <c r="F79" s="11"/>
      <c r="G79" s="11"/>
      <c r="H79" s="11"/>
      <c r="I79" s="15"/>
      <c r="J79" s="11"/>
      <c r="K79" s="11"/>
      <c r="L79" s="11"/>
      <c r="M79" s="11"/>
      <c r="N79" s="11"/>
      <c r="O79" s="11"/>
      <c r="P79" s="36"/>
    </row>
    <row r="87" spans="2:16" ht="17.399999999999999" x14ac:dyDescent="0.3">
      <c r="B87" s="38" t="s">
        <v>59</v>
      </c>
      <c r="C87" s="11"/>
      <c r="D87" s="11"/>
      <c r="E87" s="11"/>
      <c r="F87" s="11"/>
      <c r="G87" s="11"/>
      <c r="H87" s="11"/>
      <c r="I87" s="14"/>
      <c r="J87" s="11"/>
      <c r="K87" s="11"/>
      <c r="L87" s="11"/>
      <c r="M87" s="11"/>
      <c r="N87" s="11"/>
      <c r="O87" s="11"/>
      <c r="P87" s="11"/>
    </row>
    <row r="88" spans="2:16" ht="21" customHeight="1" x14ac:dyDescent="0.35">
      <c r="B88" s="3" t="s">
        <v>214</v>
      </c>
      <c r="G88" s="18"/>
      <c r="P88" s="21"/>
    </row>
    <row r="89" spans="2:16" ht="13.8" x14ac:dyDescent="0.25">
      <c r="B89" s="3" t="s">
        <v>55</v>
      </c>
      <c r="P89" s="21" t="s">
        <v>57</v>
      </c>
    </row>
    <row r="90" spans="2:16" ht="13.8" x14ac:dyDescent="0.25">
      <c r="B90" s="3" t="s">
        <v>215</v>
      </c>
      <c r="O90" s="21"/>
      <c r="P90" s="21" t="s">
        <v>58</v>
      </c>
    </row>
  </sheetData>
  <hyperlinks>
    <hyperlink ref="P90" r:id="rId1" display="info@fellfab.com " xr:uid="{00000000-0004-0000-0100-000000000000}"/>
  </hyperlinks>
  <pageMargins left="0.25" right="0.25" top="0.25" bottom="0.25" header="0.3" footer="0.3"/>
  <pageSetup scale="60" orientation="portrait" r:id="rId2"/>
  <drawing r:id="rId3"/>
  <legacyDrawing r:id="rId4"/>
  <oleObjects>
    <mc:AlternateContent xmlns:mc="http://schemas.openxmlformats.org/markup-compatibility/2006">
      <mc:Choice Requires="x14">
        <oleObject shapeId="51408" r:id="rId5">
          <objectPr defaultSize="0" autoPict="0" r:id="rId6">
            <anchor moveWithCells="1">
              <from>
                <xdr:col>1</xdr:col>
                <xdr:colOff>45720</xdr:colOff>
                <xdr:row>70</xdr:row>
                <xdr:rowOff>144780</xdr:rowOff>
              </from>
              <to>
                <xdr:col>5</xdr:col>
                <xdr:colOff>175260</xdr:colOff>
                <xdr:row>76</xdr:row>
                <xdr:rowOff>121920</xdr:rowOff>
              </to>
            </anchor>
          </objectPr>
        </oleObject>
      </mc:Choice>
      <mc:Fallback>
        <oleObject shapeId="51408" r:id="rId5"/>
      </mc:Fallback>
    </mc:AlternateContent>
    <mc:AlternateContent xmlns:mc="http://schemas.openxmlformats.org/markup-compatibility/2006">
      <mc:Choice Requires="x14">
        <oleObject shapeId="70661" r:id="rId7">
          <objectPr defaultSize="0" autoPict="0" r:id="rId8">
            <anchor moveWithCells="1">
              <from>
                <xdr:col>1</xdr:col>
                <xdr:colOff>60960</xdr:colOff>
                <xdr:row>56</xdr:row>
                <xdr:rowOff>106680</xdr:rowOff>
              </from>
              <to>
                <xdr:col>3</xdr:col>
                <xdr:colOff>99060</xdr:colOff>
                <xdr:row>62</xdr:row>
                <xdr:rowOff>22860</xdr:rowOff>
              </to>
            </anchor>
          </objectPr>
        </oleObject>
      </mc:Choice>
      <mc:Fallback>
        <oleObject shapeId="70661" r:id="rId7"/>
      </mc:Fallback>
    </mc:AlternateContent>
    <mc:AlternateContent xmlns:mc="http://schemas.openxmlformats.org/markup-compatibility/2006">
      <mc:Choice Requires="x14">
        <oleObject shapeId="70664" r:id="rId9">
          <objectPr defaultSize="0" autoPict="0" r:id="rId8">
            <anchor moveWithCells="1">
              <from>
                <xdr:col>1</xdr:col>
                <xdr:colOff>68580</xdr:colOff>
                <xdr:row>56</xdr:row>
                <xdr:rowOff>45720</xdr:rowOff>
              </from>
              <to>
                <xdr:col>3</xdr:col>
                <xdr:colOff>106680</xdr:colOff>
                <xdr:row>61</xdr:row>
                <xdr:rowOff>144780</xdr:rowOff>
              </to>
            </anchor>
          </objectPr>
        </oleObject>
      </mc:Choice>
      <mc:Fallback>
        <oleObject shapeId="70664" r:id="rId9"/>
      </mc:Fallback>
    </mc:AlternateContent>
    <mc:AlternateContent xmlns:mc="http://schemas.openxmlformats.org/markup-compatibility/2006">
      <mc:Choice Requires="x14">
        <oleObject shapeId="70665" r:id="rId10">
          <objectPr defaultSize="0" autoPict="0" r:id="rId6">
            <anchor moveWithCells="1">
              <from>
                <xdr:col>1</xdr:col>
                <xdr:colOff>38100</xdr:colOff>
                <xdr:row>70</xdr:row>
                <xdr:rowOff>121920</xdr:rowOff>
              </from>
              <to>
                <xdr:col>5</xdr:col>
                <xdr:colOff>160020</xdr:colOff>
                <xdr:row>76</xdr:row>
                <xdr:rowOff>114300</xdr:rowOff>
              </to>
            </anchor>
          </objectPr>
        </oleObject>
      </mc:Choice>
      <mc:Fallback>
        <oleObject shapeId="70665" r:id="rId10"/>
      </mc:Fallback>
    </mc:AlternateContent>
    <mc:AlternateContent xmlns:mc="http://schemas.openxmlformats.org/markup-compatibility/2006">
      <mc:Choice Requires="x14">
        <oleObject shapeId="70666" r:id="rId11">
          <objectPr defaultSize="0" autoPict="0" r:id="rId8">
            <anchor moveWithCells="1">
              <from>
                <xdr:col>1</xdr:col>
                <xdr:colOff>76200</xdr:colOff>
                <xdr:row>56</xdr:row>
                <xdr:rowOff>45720</xdr:rowOff>
              </from>
              <to>
                <xdr:col>3</xdr:col>
                <xdr:colOff>114300</xdr:colOff>
                <xdr:row>61</xdr:row>
                <xdr:rowOff>144780</xdr:rowOff>
              </to>
            </anchor>
          </objectPr>
        </oleObject>
      </mc:Choice>
      <mc:Fallback>
        <oleObject shapeId="70666" r:id="rId11"/>
      </mc:Fallback>
    </mc:AlternateContent>
    <mc:AlternateContent xmlns:mc="http://schemas.openxmlformats.org/markup-compatibility/2006">
      <mc:Choice Requires="x14">
        <oleObject shapeId="70667" r:id="rId12">
          <objectPr defaultSize="0" autoPict="0" r:id="rId6">
            <anchor moveWithCells="1">
              <from>
                <xdr:col>1</xdr:col>
                <xdr:colOff>45720</xdr:colOff>
                <xdr:row>71</xdr:row>
                <xdr:rowOff>0</xdr:rowOff>
              </from>
              <to>
                <xdr:col>5</xdr:col>
                <xdr:colOff>175260</xdr:colOff>
                <xdr:row>76</xdr:row>
                <xdr:rowOff>152400</xdr:rowOff>
              </to>
            </anchor>
          </objectPr>
        </oleObject>
      </mc:Choice>
      <mc:Fallback>
        <oleObject shapeId="70667" r:id="rId12"/>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019EE-D9C8-4675-9902-ED9D39167368}">
  <sheetPr>
    <tabColor rgb="FF7030A0"/>
    <pageSetUpPr fitToPage="1"/>
  </sheetPr>
  <dimension ref="B2:Q74"/>
  <sheetViews>
    <sheetView showGridLines="0" zoomScaleNormal="100" workbookViewId="0">
      <selection activeCell="T7" sqref="T7"/>
    </sheetView>
  </sheetViews>
  <sheetFormatPr defaultRowHeight="13.2" x14ac:dyDescent="0.25"/>
  <cols>
    <col min="1" max="1" width="1.88671875" customWidth="1"/>
  </cols>
  <sheetData>
    <row r="2" spans="2:17" x14ac:dyDescent="0.25">
      <c r="B2" s="12"/>
      <c r="C2" s="10"/>
      <c r="D2" s="10"/>
      <c r="E2" s="10"/>
      <c r="F2" s="10"/>
      <c r="G2" s="10"/>
      <c r="H2" s="10"/>
      <c r="I2" s="10"/>
      <c r="J2" s="10"/>
      <c r="K2" s="10"/>
      <c r="L2" s="10"/>
      <c r="M2" s="10"/>
      <c r="N2" s="10"/>
      <c r="O2" s="13"/>
      <c r="P2" s="12"/>
      <c r="Q2" s="10"/>
    </row>
    <row r="3" spans="2:17" x14ac:dyDescent="0.25">
      <c r="B3" s="10"/>
      <c r="C3" s="10"/>
      <c r="D3" s="10"/>
      <c r="E3" s="10"/>
      <c r="F3" s="10"/>
      <c r="G3" s="10"/>
      <c r="H3" s="10"/>
      <c r="I3" s="10"/>
      <c r="J3" s="10"/>
      <c r="K3" s="10"/>
      <c r="L3" s="10"/>
      <c r="M3" s="10"/>
      <c r="N3" s="10"/>
      <c r="O3" s="10"/>
      <c r="P3" s="12"/>
      <c r="Q3" s="10"/>
    </row>
    <row r="4" spans="2:17" x14ac:dyDescent="0.25">
      <c r="B4" s="10"/>
      <c r="C4" s="10"/>
      <c r="D4" s="10"/>
      <c r="E4" s="10"/>
      <c r="F4" s="10"/>
      <c r="G4" s="10"/>
      <c r="H4" s="10"/>
      <c r="I4" s="10"/>
      <c r="J4" s="10"/>
      <c r="K4" s="10"/>
      <c r="L4" s="10"/>
      <c r="M4" s="10"/>
      <c r="N4" s="10"/>
      <c r="O4" s="10"/>
      <c r="P4" s="10"/>
      <c r="Q4" s="10"/>
    </row>
    <row r="7" spans="2:17" x14ac:dyDescent="0.25">
      <c r="N7" s="165"/>
    </row>
    <row r="8" spans="2:17" x14ac:dyDescent="0.25">
      <c r="N8" s="165"/>
    </row>
    <row r="16" spans="2:17" x14ac:dyDescent="0.25">
      <c r="J16" s="179">
        <f>'EP Form'!M13</f>
        <v>0</v>
      </c>
    </row>
    <row r="17" spans="2:17" ht="16.2" customHeight="1" x14ac:dyDescent="0.25">
      <c r="B17" s="293" t="s">
        <v>183</v>
      </c>
      <c r="C17" s="294"/>
      <c r="D17" s="293" t="s">
        <v>184</v>
      </c>
      <c r="E17" s="294"/>
      <c r="F17" s="293" t="s">
        <v>185</v>
      </c>
      <c r="G17" s="294"/>
      <c r="H17" s="293" t="s">
        <v>186</v>
      </c>
      <c r="I17" s="294"/>
      <c r="J17" s="293" t="s">
        <v>187</v>
      </c>
      <c r="K17" s="294"/>
      <c r="L17" s="293" t="s">
        <v>189</v>
      </c>
      <c r="M17" s="294"/>
      <c r="N17" s="293" t="s">
        <v>188</v>
      </c>
      <c r="O17" s="301"/>
      <c r="P17" s="301"/>
      <c r="Q17" s="294"/>
    </row>
    <row r="18" spans="2:17" ht="59.4" customHeight="1" x14ac:dyDescent="0.25">
      <c r="B18" s="295" t="s">
        <v>181</v>
      </c>
      <c r="C18" s="296"/>
      <c r="D18" s="297" t="s">
        <v>191</v>
      </c>
      <c r="E18" s="296"/>
      <c r="F18" s="297" t="s">
        <v>192</v>
      </c>
      <c r="G18" s="298"/>
      <c r="H18" s="295" t="s">
        <v>193</v>
      </c>
      <c r="I18" s="296"/>
      <c r="J18" s="295" t="s">
        <v>182</v>
      </c>
      <c r="K18" s="296"/>
      <c r="L18" s="299">
        <f>J16+60</f>
        <v>60</v>
      </c>
      <c r="M18" s="300"/>
      <c r="N18" s="297" t="s">
        <v>190</v>
      </c>
      <c r="O18" s="302"/>
      <c r="P18" s="302"/>
      <c r="Q18" s="303"/>
    </row>
    <row r="19" spans="2:17" ht="22.8" customHeight="1" x14ac:dyDescent="0.25"/>
    <row r="20" spans="2:17" ht="21" customHeight="1" x14ac:dyDescent="0.25">
      <c r="B20" s="222" t="s">
        <v>211</v>
      </c>
      <c r="C20" s="223"/>
      <c r="D20" s="224"/>
      <c r="E20" s="316"/>
      <c r="F20" s="317"/>
      <c r="G20" s="318"/>
      <c r="L20" s="205"/>
      <c r="M20" s="208"/>
      <c r="N20" s="304" t="s">
        <v>208</v>
      </c>
      <c r="O20" s="304"/>
      <c r="P20" s="304">
        <f>M61</f>
        <v>0</v>
      </c>
      <c r="Q20" s="305"/>
    </row>
    <row r="21" spans="2:17" ht="22.8" customHeight="1" x14ac:dyDescent="0.25"/>
    <row r="22" spans="2:17" ht="17.399999999999999" x14ac:dyDescent="0.3">
      <c r="B22" s="20" t="s">
        <v>209</v>
      </c>
      <c r="C22" s="11"/>
      <c r="D22" s="11"/>
      <c r="E22" s="11"/>
      <c r="F22" s="11"/>
      <c r="G22" s="11"/>
      <c r="H22" s="11"/>
      <c r="I22" s="11"/>
      <c r="J22" s="11"/>
      <c r="K22" s="11"/>
      <c r="L22" s="11"/>
      <c r="M22" s="11"/>
      <c r="N22" s="11"/>
      <c r="O22" s="11"/>
      <c r="P22" s="11"/>
      <c r="Q22" s="11"/>
    </row>
    <row r="24" spans="2:17" ht="13.8" x14ac:dyDescent="0.25">
      <c r="H24" s="31"/>
      <c r="I24" s="31"/>
      <c r="J24" s="31"/>
      <c r="K24" s="31"/>
      <c r="L24" s="31"/>
      <c r="O24" s="306" t="s">
        <v>180</v>
      </c>
      <c r="P24" s="307"/>
      <c r="Q24" s="308"/>
    </row>
    <row r="25" spans="2:17" ht="13.8" x14ac:dyDescent="0.25">
      <c r="H25" s="31"/>
      <c r="I25" s="31"/>
      <c r="J25" s="31"/>
      <c r="K25" s="31"/>
      <c r="L25" s="31"/>
      <c r="O25" s="180"/>
      <c r="Q25" s="181"/>
    </row>
    <row r="26" spans="2:17" ht="13.8" x14ac:dyDescent="0.25">
      <c r="H26" s="31"/>
      <c r="I26" s="31"/>
      <c r="J26" s="31"/>
      <c r="K26" s="31"/>
      <c r="L26" s="31"/>
      <c r="O26" s="293" t="s">
        <v>60</v>
      </c>
      <c r="P26" s="301"/>
      <c r="Q26" s="294"/>
    </row>
    <row r="27" spans="2:17" ht="15.6" x14ac:dyDescent="0.3">
      <c r="H27" s="31"/>
      <c r="I27" s="31"/>
      <c r="J27" s="31"/>
      <c r="K27" s="31"/>
      <c r="L27" s="31"/>
      <c r="O27" s="180"/>
      <c r="P27" s="194">
        <f>'EP Form'!$D$51</f>
        <v>0</v>
      </c>
      <c r="Q27" s="182"/>
    </row>
    <row r="28" spans="2:17" ht="13.8" x14ac:dyDescent="0.25">
      <c r="H28" s="31"/>
      <c r="I28" s="31"/>
      <c r="J28" s="31"/>
      <c r="K28" s="31"/>
      <c r="L28" s="31"/>
      <c r="O28" s="180"/>
      <c r="Q28" s="181"/>
    </row>
    <row r="29" spans="2:17" x14ac:dyDescent="0.25">
      <c r="O29" s="293" t="s">
        <v>82</v>
      </c>
      <c r="P29" s="301"/>
      <c r="Q29" s="294"/>
    </row>
    <row r="30" spans="2:17" ht="13.2" customHeight="1" x14ac:dyDescent="0.3">
      <c r="B30" s="4"/>
      <c r="O30" s="180"/>
      <c r="P30" s="194">
        <f>'EP Form'!$D$52</f>
        <v>0</v>
      </c>
      <c r="Q30" s="182"/>
    </row>
    <row r="31" spans="2:17" ht="13.2" customHeight="1" x14ac:dyDescent="0.25">
      <c r="O31" s="180"/>
      <c r="Q31" s="181"/>
    </row>
    <row r="32" spans="2:17" x14ac:dyDescent="0.25">
      <c r="O32" s="293" t="s">
        <v>194</v>
      </c>
      <c r="P32" s="301"/>
      <c r="Q32" s="294"/>
    </row>
    <row r="33" spans="2:17" ht="15.6" x14ac:dyDescent="0.3">
      <c r="O33" s="183"/>
      <c r="P33" s="193">
        <f>'EP Form'!E38</f>
        <v>0</v>
      </c>
      <c r="Q33" s="184"/>
    </row>
    <row r="34" spans="2:17" ht="10.199999999999999" customHeight="1" x14ac:dyDescent="0.3">
      <c r="P34" s="206"/>
      <c r="Q34" s="207"/>
    </row>
    <row r="35" spans="2:17" x14ac:dyDescent="0.25">
      <c r="B35" s="16" t="s">
        <v>229</v>
      </c>
    </row>
    <row r="36" spans="2:17" ht="7.8" customHeight="1" x14ac:dyDescent="0.25"/>
    <row r="37" spans="2:17" ht="17.399999999999999" x14ac:dyDescent="0.3">
      <c r="B37" s="20" t="s">
        <v>195</v>
      </c>
      <c r="C37" s="11"/>
      <c r="D37" s="11"/>
      <c r="E37" s="11"/>
      <c r="F37" s="11"/>
      <c r="G37" s="11"/>
      <c r="H37" s="11"/>
      <c r="I37" s="11"/>
      <c r="J37" s="11"/>
      <c r="K37" s="11"/>
      <c r="L37" s="11"/>
      <c r="M37" s="11"/>
      <c r="N37" s="11"/>
      <c r="O37" s="11"/>
      <c r="P37" s="11"/>
      <c r="Q37" s="11"/>
    </row>
    <row r="39" spans="2:17" ht="13.8" x14ac:dyDescent="0.25">
      <c r="B39" s="195" t="s">
        <v>196</v>
      </c>
      <c r="C39" s="196"/>
      <c r="D39" s="196"/>
      <c r="E39" s="196"/>
      <c r="F39" s="196"/>
      <c r="G39" s="196"/>
      <c r="H39" s="196"/>
      <c r="I39" s="306" t="s">
        <v>197</v>
      </c>
      <c r="J39" s="308"/>
      <c r="K39" s="306" t="s">
        <v>198</v>
      </c>
      <c r="L39" s="308"/>
      <c r="M39" s="306" t="s">
        <v>199</v>
      </c>
      <c r="N39" s="308"/>
    </row>
    <row r="40" spans="2:17" ht="13.8" x14ac:dyDescent="0.25">
      <c r="B40" s="197"/>
      <c r="C40" s="3"/>
      <c r="D40" s="3"/>
      <c r="E40" s="3"/>
      <c r="F40" s="3"/>
      <c r="G40" s="3"/>
      <c r="H40" s="3"/>
      <c r="I40" s="198"/>
      <c r="J40" s="199"/>
      <c r="K40" s="200"/>
      <c r="L40" s="201"/>
      <c r="M40" s="200"/>
      <c r="N40" s="201"/>
    </row>
    <row r="41" spans="2:17" ht="13.8" x14ac:dyDescent="0.25">
      <c r="B41" s="197" t="s">
        <v>230</v>
      </c>
      <c r="C41" s="3"/>
      <c r="D41" s="3"/>
      <c r="E41" s="3"/>
      <c r="F41" s="3"/>
      <c r="G41" s="3"/>
      <c r="H41" s="3"/>
      <c r="I41" s="310">
        <f>ROUND(P30,2)</f>
        <v>0</v>
      </c>
      <c r="J41" s="311"/>
      <c r="K41" s="314">
        <v>45</v>
      </c>
      <c r="L41" s="315"/>
      <c r="M41" s="314">
        <f>I41*K41</f>
        <v>0</v>
      </c>
      <c r="N41" s="315"/>
    </row>
    <row r="42" spans="2:17" ht="13.8" x14ac:dyDescent="0.25">
      <c r="B42" s="197"/>
      <c r="C42" s="3"/>
      <c r="D42" s="3"/>
      <c r="E42" s="3"/>
      <c r="F42" s="3"/>
      <c r="G42" s="3"/>
      <c r="H42" s="3"/>
      <c r="I42" s="198"/>
      <c r="J42" s="199"/>
      <c r="K42" s="200"/>
      <c r="L42" s="201"/>
      <c r="M42" s="200"/>
      <c r="N42" s="201"/>
    </row>
    <row r="43" spans="2:17" ht="13.8" x14ac:dyDescent="0.25">
      <c r="B43" s="202" t="s">
        <v>200</v>
      </c>
      <c r="C43" s="3"/>
      <c r="D43" s="309" t="s">
        <v>13</v>
      </c>
      <c r="E43" s="309"/>
      <c r="F43" s="3"/>
      <c r="G43" s="3"/>
      <c r="H43" s="3"/>
      <c r="I43" s="312">
        <f>'EP Form'!N25</f>
        <v>0</v>
      </c>
      <c r="J43" s="313"/>
      <c r="K43" s="314"/>
      <c r="L43" s="315"/>
      <c r="M43" s="314">
        <f>I43*K43</f>
        <v>0</v>
      </c>
      <c r="N43" s="315"/>
    </row>
    <row r="44" spans="2:17" ht="13.8" x14ac:dyDescent="0.25">
      <c r="B44" s="197"/>
      <c r="C44" s="3"/>
      <c r="D44" s="3"/>
      <c r="E44" s="3"/>
      <c r="F44" s="3"/>
      <c r="G44" s="3"/>
      <c r="H44" s="3"/>
      <c r="I44" s="198"/>
      <c r="J44" s="199"/>
      <c r="K44" s="200"/>
      <c r="L44" s="201"/>
      <c r="M44" s="200"/>
      <c r="N44" s="201"/>
    </row>
    <row r="45" spans="2:17" ht="13.8" x14ac:dyDescent="0.25">
      <c r="B45" s="202" t="s">
        <v>29</v>
      </c>
      <c r="C45" s="3"/>
      <c r="D45" s="309" t="s">
        <v>13</v>
      </c>
      <c r="E45" s="309"/>
      <c r="F45" s="3"/>
      <c r="G45" s="3"/>
      <c r="H45" s="3"/>
      <c r="I45" s="312">
        <f>'EP Form'!Q22</f>
        <v>0</v>
      </c>
      <c r="J45" s="313"/>
      <c r="K45" s="314"/>
      <c r="L45" s="315"/>
      <c r="M45" s="314">
        <f>I45*K45</f>
        <v>0</v>
      </c>
      <c r="N45" s="315"/>
    </row>
    <row r="46" spans="2:17" ht="13.8" x14ac:dyDescent="0.25">
      <c r="B46" s="197"/>
      <c r="C46" s="3"/>
      <c r="D46" s="3"/>
      <c r="E46" s="3"/>
      <c r="F46" s="3"/>
      <c r="G46" s="3"/>
      <c r="H46" s="3"/>
      <c r="I46" s="198"/>
      <c r="J46" s="199"/>
      <c r="K46" s="200"/>
      <c r="L46" s="201"/>
      <c r="M46" s="200"/>
      <c r="N46" s="201"/>
    </row>
    <row r="47" spans="2:17" ht="13.8" x14ac:dyDescent="0.25">
      <c r="B47" s="202" t="s">
        <v>26</v>
      </c>
      <c r="C47" s="3"/>
      <c r="D47" s="3"/>
      <c r="E47" s="3"/>
      <c r="F47" s="3"/>
      <c r="G47" s="3"/>
      <c r="H47" s="3"/>
      <c r="I47" s="312">
        <f>'EP Form'!Q21</f>
        <v>0</v>
      </c>
      <c r="J47" s="313"/>
      <c r="K47" s="314"/>
      <c r="L47" s="315"/>
      <c r="M47" s="314">
        <f>I47*K47</f>
        <v>0</v>
      </c>
      <c r="N47" s="315"/>
    </row>
    <row r="48" spans="2:17" ht="13.8" x14ac:dyDescent="0.25">
      <c r="B48" s="197"/>
      <c r="C48" s="3"/>
      <c r="D48" s="3"/>
      <c r="E48" s="3"/>
      <c r="F48" s="3"/>
      <c r="G48" s="3"/>
      <c r="H48" s="3"/>
      <c r="I48" s="198"/>
      <c r="J48" s="199"/>
      <c r="K48" s="200"/>
      <c r="L48" s="201"/>
      <c r="M48" s="200"/>
      <c r="N48" s="201"/>
    </row>
    <row r="49" spans="2:14" ht="13.8" x14ac:dyDescent="0.25">
      <c r="B49" s="202" t="s">
        <v>201</v>
      </c>
      <c r="C49" s="3"/>
      <c r="D49" s="3"/>
      <c r="E49" s="3"/>
      <c r="F49" s="3"/>
      <c r="G49" s="3"/>
      <c r="H49" s="3"/>
      <c r="I49" s="312">
        <f>'EP Form'!Q23</f>
        <v>0</v>
      </c>
      <c r="J49" s="313"/>
      <c r="K49" s="314"/>
      <c r="L49" s="315"/>
      <c r="M49" s="314">
        <f>I49*K49</f>
        <v>0</v>
      </c>
      <c r="N49" s="315"/>
    </row>
    <row r="50" spans="2:14" ht="13.8" x14ac:dyDescent="0.25">
      <c r="B50" s="197"/>
      <c r="C50" s="3"/>
      <c r="D50" s="3"/>
      <c r="E50" s="3"/>
      <c r="F50" s="3"/>
      <c r="G50" s="3"/>
      <c r="H50" s="3"/>
      <c r="I50" s="198"/>
      <c r="J50" s="199"/>
      <c r="K50" s="200"/>
      <c r="L50" s="201"/>
      <c r="M50" s="200"/>
      <c r="N50" s="201"/>
    </row>
    <row r="51" spans="2:14" ht="13.8" x14ac:dyDescent="0.25">
      <c r="B51" s="202" t="s">
        <v>223</v>
      </c>
      <c r="C51" s="3"/>
      <c r="D51" s="3"/>
      <c r="E51" s="3"/>
      <c r="F51" s="3"/>
      <c r="G51" s="3"/>
      <c r="H51" s="3"/>
      <c r="I51" s="312">
        <f>'EP Form'!Q25</f>
        <v>0</v>
      </c>
      <c r="J51" s="313"/>
      <c r="K51" s="314"/>
      <c r="L51" s="315"/>
      <c r="M51" s="314">
        <f>I51*K51</f>
        <v>0</v>
      </c>
      <c r="N51" s="315"/>
    </row>
    <row r="52" spans="2:14" ht="13.8" x14ac:dyDescent="0.25">
      <c r="B52" s="202"/>
      <c r="C52" s="3"/>
      <c r="D52" s="3"/>
      <c r="E52" s="3"/>
      <c r="F52" s="3"/>
      <c r="G52" s="3"/>
      <c r="H52" s="3"/>
      <c r="I52" s="245"/>
      <c r="J52" s="246"/>
      <c r="K52" s="247"/>
      <c r="L52" s="248"/>
      <c r="M52" s="247"/>
      <c r="N52" s="248"/>
    </row>
    <row r="53" spans="2:14" ht="13.8" x14ac:dyDescent="0.25">
      <c r="B53" s="197"/>
      <c r="C53" s="3"/>
      <c r="D53" s="3"/>
      <c r="E53" s="3"/>
      <c r="F53" s="3"/>
      <c r="G53" s="3"/>
      <c r="H53" s="3"/>
      <c r="I53" s="198"/>
      <c r="J53" s="199"/>
      <c r="K53" s="200"/>
      <c r="L53" s="201"/>
      <c r="M53" s="200"/>
      <c r="N53" s="201"/>
    </row>
    <row r="54" spans="2:14" ht="13.8" x14ac:dyDescent="0.25">
      <c r="B54" s="202" t="s">
        <v>224</v>
      </c>
      <c r="C54" s="3"/>
      <c r="D54" s="3"/>
      <c r="E54" s="3"/>
      <c r="F54" s="3"/>
      <c r="G54" s="3"/>
      <c r="H54" s="3"/>
      <c r="I54" s="312">
        <f>'EP Form'!Q27</f>
        <v>0</v>
      </c>
      <c r="J54" s="313"/>
      <c r="K54" s="314"/>
      <c r="L54" s="315"/>
      <c r="M54" s="314">
        <f>I54*K54</f>
        <v>0</v>
      </c>
      <c r="N54" s="315"/>
    </row>
    <row r="55" spans="2:14" ht="13.8" x14ac:dyDescent="0.25">
      <c r="B55" s="202"/>
      <c r="C55" s="3"/>
      <c r="D55" s="3"/>
      <c r="E55" s="3"/>
      <c r="F55" s="3"/>
      <c r="G55" s="3"/>
      <c r="H55" s="3"/>
      <c r="I55" s="245"/>
      <c r="J55" s="246"/>
      <c r="K55" s="247"/>
      <c r="L55" s="248"/>
      <c r="M55" s="247"/>
      <c r="N55" s="248"/>
    </row>
    <row r="56" spans="2:14" ht="13.8" x14ac:dyDescent="0.25">
      <c r="B56" s="197"/>
      <c r="C56" s="3"/>
      <c r="D56" s="3"/>
      <c r="E56" s="3"/>
      <c r="F56" s="3"/>
      <c r="G56" s="3"/>
      <c r="H56" s="3"/>
      <c r="I56" s="198"/>
      <c r="J56" s="199"/>
      <c r="K56" s="200"/>
      <c r="L56" s="201"/>
      <c r="M56" s="200"/>
      <c r="N56" s="201"/>
    </row>
    <row r="57" spans="2:14" ht="13.8" x14ac:dyDescent="0.25">
      <c r="B57" s="202" t="s">
        <v>202</v>
      </c>
      <c r="C57" s="3"/>
      <c r="D57" s="3"/>
      <c r="E57" s="3"/>
      <c r="F57" s="3"/>
      <c r="G57" s="3"/>
      <c r="H57" s="3"/>
      <c r="I57" s="312">
        <f>'EP Form'!Q29</f>
        <v>0</v>
      </c>
      <c r="J57" s="313"/>
      <c r="K57" s="314"/>
      <c r="L57" s="315"/>
      <c r="M57" s="314">
        <f>I57*K57</f>
        <v>0</v>
      </c>
      <c r="N57" s="315"/>
    </row>
    <row r="58" spans="2:14" ht="13.8" x14ac:dyDescent="0.25">
      <c r="B58" s="197"/>
      <c r="C58" s="3"/>
      <c r="D58" s="3"/>
      <c r="E58" s="3"/>
      <c r="F58" s="3"/>
      <c r="G58" s="3"/>
      <c r="H58" s="3"/>
      <c r="I58" s="198"/>
      <c r="J58" s="199"/>
      <c r="K58" s="200"/>
      <c r="L58" s="201"/>
      <c r="M58" s="200"/>
      <c r="N58" s="201"/>
    </row>
    <row r="59" spans="2:14" ht="13.8" x14ac:dyDescent="0.25">
      <c r="B59" s="202" t="s">
        <v>203</v>
      </c>
      <c r="C59" s="3"/>
      <c r="D59" s="3"/>
      <c r="E59" s="3"/>
      <c r="F59" s="3"/>
      <c r="G59" s="3"/>
      <c r="H59" s="3"/>
      <c r="I59" s="312">
        <f>'EP Form'!Q31</f>
        <v>0</v>
      </c>
      <c r="J59" s="313"/>
      <c r="K59" s="314"/>
      <c r="L59" s="315"/>
      <c r="M59" s="314">
        <f>I59*K59</f>
        <v>0</v>
      </c>
      <c r="N59" s="315"/>
    </row>
    <row r="60" spans="2:14" ht="13.8" x14ac:dyDescent="0.25">
      <c r="B60" s="197"/>
      <c r="C60" s="3"/>
      <c r="D60" s="3"/>
      <c r="E60" s="3"/>
      <c r="F60" s="3"/>
      <c r="G60" s="3"/>
      <c r="H60" s="3"/>
      <c r="I60" s="198"/>
      <c r="J60" s="199"/>
      <c r="K60" s="200"/>
      <c r="L60" s="201"/>
      <c r="M60" s="200"/>
      <c r="N60" s="201"/>
    </row>
    <row r="61" spans="2:14" ht="20.399999999999999" customHeight="1" x14ac:dyDescent="0.25">
      <c r="B61" s="188" t="s">
        <v>199</v>
      </c>
      <c r="C61" s="189"/>
      <c r="D61" s="189"/>
      <c r="E61" s="189"/>
      <c r="F61" s="189"/>
      <c r="G61" s="189"/>
      <c r="H61" s="189"/>
      <c r="I61" s="188"/>
      <c r="J61" s="190"/>
      <c r="K61" s="191"/>
      <c r="L61" s="192"/>
      <c r="M61" s="322">
        <f>SUM(M41:N60)</f>
        <v>0</v>
      </c>
      <c r="N61" s="323"/>
    </row>
    <row r="63" spans="2:14" x14ac:dyDescent="0.25">
      <c r="B63" s="61" t="s">
        <v>204</v>
      </c>
    </row>
    <row r="64" spans="2:14" x14ac:dyDescent="0.25">
      <c r="B64" s="4"/>
    </row>
    <row r="65" spans="2:14" x14ac:dyDescent="0.25">
      <c r="B65" s="4"/>
    </row>
    <row r="67" spans="2:14" x14ac:dyDescent="0.25">
      <c r="B67" s="4"/>
    </row>
    <row r="68" spans="2:14" x14ac:dyDescent="0.25">
      <c r="B68" s="203"/>
    </row>
    <row r="69" spans="2:14" x14ac:dyDescent="0.25">
      <c r="B69" s="320"/>
      <c r="C69" s="320"/>
      <c r="D69" s="320"/>
      <c r="E69" s="320"/>
      <c r="F69" s="320"/>
      <c r="G69" s="320"/>
      <c r="H69" s="320"/>
      <c r="I69" s="320"/>
      <c r="J69" s="320"/>
    </row>
    <row r="70" spans="2:14" x14ac:dyDescent="0.25">
      <c r="B70" s="204"/>
      <c r="C70" s="204"/>
      <c r="D70" s="204"/>
      <c r="E70" s="204"/>
      <c r="F70" s="204"/>
      <c r="G70" s="204"/>
      <c r="H70" s="204"/>
      <c r="I70" s="204"/>
      <c r="J70" s="204"/>
    </row>
    <row r="71" spans="2:14" ht="15.6" x14ac:dyDescent="0.25">
      <c r="B71" s="321" t="s">
        <v>205</v>
      </c>
      <c r="C71" s="321"/>
      <c r="D71" s="321"/>
      <c r="E71" s="321"/>
      <c r="F71" s="321"/>
      <c r="G71" s="321"/>
      <c r="H71" s="321"/>
      <c r="I71" s="321"/>
      <c r="J71" s="321"/>
      <c r="K71" s="321"/>
      <c r="L71" s="321"/>
      <c r="M71" s="321"/>
      <c r="N71" s="321"/>
    </row>
    <row r="72" spans="2:14" x14ac:dyDescent="0.25">
      <c r="B72" s="320" t="s">
        <v>206</v>
      </c>
      <c r="C72" s="320"/>
      <c r="D72" s="320"/>
      <c r="E72" s="320"/>
      <c r="F72" s="320"/>
      <c r="G72" s="320"/>
      <c r="H72" s="320"/>
      <c r="I72" s="320"/>
      <c r="J72" s="320"/>
      <c r="K72" s="320"/>
      <c r="L72" s="320"/>
      <c r="M72" s="320"/>
      <c r="N72" s="320"/>
    </row>
    <row r="73" spans="2:14" x14ac:dyDescent="0.25">
      <c r="B73" s="320" t="s">
        <v>207</v>
      </c>
      <c r="C73" s="320"/>
      <c r="D73" s="320"/>
      <c r="E73" s="320"/>
      <c r="F73" s="320"/>
      <c r="G73" s="320"/>
      <c r="H73" s="320"/>
      <c r="I73" s="320"/>
      <c r="J73" s="320"/>
      <c r="K73" s="320"/>
      <c r="L73" s="320"/>
      <c r="M73" s="320"/>
      <c r="N73" s="320"/>
    </row>
    <row r="74" spans="2:14" x14ac:dyDescent="0.25">
      <c r="B74" s="319"/>
      <c r="C74" s="319"/>
      <c r="D74" s="319"/>
      <c r="E74" s="319"/>
      <c r="F74" s="319"/>
      <c r="G74" s="319"/>
      <c r="H74" s="319"/>
      <c r="I74" s="319"/>
      <c r="J74" s="319"/>
    </row>
  </sheetData>
  <mergeCells count="59">
    <mergeCell ref="E20:G20"/>
    <mergeCell ref="B74:J74"/>
    <mergeCell ref="B72:N72"/>
    <mergeCell ref="B73:N73"/>
    <mergeCell ref="B71:N71"/>
    <mergeCell ref="N20:O20"/>
    <mergeCell ref="B69:J69"/>
    <mergeCell ref="M59:N59"/>
    <mergeCell ref="M61:N61"/>
    <mergeCell ref="D45:E45"/>
    <mergeCell ref="M45:N45"/>
    <mergeCell ref="K47:L47"/>
    <mergeCell ref="M47:N47"/>
    <mergeCell ref="K49:L49"/>
    <mergeCell ref="M49:N49"/>
    <mergeCell ref="K57:L57"/>
    <mergeCell ref="M57:N57"/>
    <mergeCell ref="I45:J45"/>
    <mergeCell ref="I47:J47"/>
    <mergeCell ref="I49:J49"/>
    <mergeCell ref="I57:J57"/>
    <mergeCell ref="M51:N51"/>
    <mergeCell ref="M54:N54"/>
    <mergeCell ref="I59:J59"/>
    <mergeCell ref="K41:L41"/>
    <mergeCell ref="K43:L43"/>
    <mergeCell ref="K45:L45"/>
    <mergeCell ref="K59:L59"/>
    <mergeCell ref="I51:J51"/>
    <mergeCell ref="K51:L51"/>
    <mergeCell ref="I54:J54"/>
    <mergeCell ref="K54:L54"/>
    <mergeCell ref="D43:E43"/>
    <mergeCell ref="I39:J39"/>
    <mergeCell ref="K39:L39"/>
    <mergeCell ref="M39:N39"/>
    <mergeCell ref="I41:J41"/>
    <mergeCell ref="I43:J43"/>
    <mergeCell ref="M41:N41"/>
    <mergeCell ref="M43:N43"/>
    <mergeCell ref="L17:M17"/>
    <mergeCell ref="L18:M18"/>
    <mergeCell ref="N17:Q17"/>
    <mergeCell ref="N18:Q18"/>
    <mergeCell ref="O32:Q32"/>
    <mergeCell ref="P20:Q20"/>
    <mergeCell ref="O24:Q24"/>
    <mergeCell ref="O26:Q26"/>
    <mergeCell ref="O29:Q29"/>
    <mergeCell ref="J18:K18"/>
    <mergeCell ref="H18:I18"/>
    <mergeCell ref="F18:G18"/>
    <mergeCell ref="D18:E18"/>
    <mergeCell ref="B18:C18"/>
    <mergeCell ref="B17:C17"/>
    <mergeCell ref="D17:E17"/>
    <mergeCell ref="F17:G17"/>
    <mergeCell ref="H17:I17"/>
    <mergeCell ref="J17:K17"/>
  </mergeCells>
  <dataValidations count="2">
    <dataValidation type="list" allowBlank="1" showInputMessage="1" showErrorMessage="1" sqref="D43:E43" xr:uid="{9DAD0F12-36F2-452E-B71B-F125DFD7FF42}">
      <formula1>"Select One, None, SEP Grommet, SEP Button, SEP Hook"</formula1>
    </dataValidation>
    <dataValidation type="list" allowBlank="1" showInputMessage="1" showErrorMessage="1" sqref="D45:E45" xr:uid="{0EC6DB41-DBE6-4C7D-95FC-D441D141E1C6}">
      <formula1>"Select One, None, Aluminum, Stainless Steel"</formula1>
    </dataValidation>
  </dataValidations>
  <pageMargins left="0.25" right="0.25" top="0.75" bottom="0.75" header="0.3" footer="0.3"/>
  <pageSetup scale="68"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6D6DC-AE83-4C63-9B78-E2202AE3ED15}">
  <sheetPr>
    <tabColor rgb="FFFF0000"/>
    <pageSetUpPr fitToPage="1"/>
  </sheetPr>
  <dimension ref="S1:Z31"/>
  <sheetViews>
    <sheetView showGridLines="0" zoomScaleNormal="100" zoomScaleSheetLayoutView="100" workbookViewId="0">
      <selection activeCell="N23" sqref="N23"/>
    </sheetView>
  </sheetViews>
  <sheetFormatPr defaultRowHeight="13.2" x14ac:dyDescent="0.25"/>
  <cols>
    <col min="1" max="1" width="2.88671875" customWidth="1"/>
    <col min="13" max="13" width="8.88671875" customWidth="1"/>
    <col min="18" max="18" width="2.6640625" customWidth="1"/>
    <col min="19" max="19" width="8.88671875" hidden="1" customWidth="1"/>
    <col min="20" max="20" width="20.6640625" hidden="1" customWidth="1"/>
    <col min="21" max="21" width="6.6640625" hidden="1" customWidth="1"/>
    <col min="22" max="22" width="11.109375" hidden="1" customWidth="1"/>
    <col min="23" max="26" width="8.88671875" hidden="1" customWidth="1"/>
    <col min="27" max="28" width="0" hidden="1" customWidth="1"/>
  </cols>
  <sheetData>
    <row r="1" ht="8.4" customHeight="1" x14ac:dyDescent="0.25"/>
    <row r="8" ht="16.350000000000001" customHeight="1" x14ac:dyDescent="0.25"/>
    <row r="9" ht="18" customHeight="1" x14ac:dyDescent="0.25"/>
    <row r="27" ht="15" customHeight="1" x14ac:dyDescent="0.25"/>
    <row r="31" ht="16.95" customHeight="1" x14ac:dyDescent="0.25"/>
  </sheetData>
  <pageMargins left="0.25" right="0.25" top="0.25" bottom="0.25" header="0.3" footer="0.3"/>
  <pageSetup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2:N33"/>
  <sheetViews>
    <sheetView showGridLines="0" zoomScale="85" zoomScaleNormal="85" workbookViewId="0">
      <selection activeCell="G14" sqref="G14"/>
    </sheetView>
  </sheetViews>
  <sheetFormatPr defaultRowHeight="13.2" x14ac:dyDescent="0.25"/>
  <cols>
    <col min="1" max="1" width="14.33203125" customWidth="1"/>
    <col min="2" max="2" width="3.88671875" customWidth="1"/>
    <col min="3" max="3" width="28.6640625" customWidth="1"/>
    <col min="4" max="4" width="16.109375" hidden="1" customWidth="1"/>
    <col min="5" max="5" width="28.6640625" customWidth="1"/>
    <col min="8" max="8" width="3.88671875" customWidth="1"/>
    <col min="9" max="10" width="28.6640625" customWidth="1"/>
    <col min="13" max="14" width="28.6640625" customWidth="1"/>
  </cols>
  <sheetData>
    <row r="2" spans="2:14" ht="13.8" thickBot="1" x14ac:dyDescent="0.3"/>
    <row r="3" spans="2:14" ht="66" customHeight="1" thickBot="1" x14ac:dyDescent="0.3">
      <c r="B3" s="116"/>
      <c r="C3" s="334" t="s">
        <v>132</v>
      </c>
      <c r="D3" s="335"/>
      <c r="E3" s="336"/>
      <c r="H3" s="117"/>
      <c r="I3" s="329" t="s">
        <v>144</v>
      </c>
      <c r="J3" s="330"/>
      <c r="M3" s="324" t="s">
        <v>153</v>
      </c>
      <c r="N3" s="325"/>
    </row>
    <row r="4" spans="2:14" ht="40.200000000000003" customHeight="1" thickBot="1" x14ac:dyDescent="0.3">
      <c r="B4" s="84"/>
      <c r="C4" s="90" t="s">
        <v>141</v>
      </c>
      <c r="D4" s="92" t="s">
        <v>131</v>
      </c>
      <c r="E4" s="91" t="s">
        <v>139</v>
      </c>
      <c r="H4" s="84"/>
      <c r="I4" s="90" t="s">
        <v>145</v>
      </c>
      <c r="J4" s="91" t="s">
        <v>146</v>
      </c>
      <c r="M4" s="105" t="s">
        <v>152</v>
      </c>
      <c r="N4" s="91" t="s">
        <v>154</v>
      </c>
    </row>
    <row r="5" spans="2:14" ht="15" customHeight="1" thickBot="1" x14ac:dyDescent="0.35">
      <c r="B5" s="337" t="s">
        <v>142</v>
      </c>
      <c r="C5" s="338"/>
      <c r="D5" s="338"/>
      <c r="E5" s="339"/>
      <c r="H5" s="331" t="s">
        <v>147</v>
      </c>
      <c r="I5" s="332"/>
      <c r="J5" s="333"/>
      <c r="M5" s="104"/>
      <c r="N5" s="95"/>
    </row>
    <row r="6" spans="2:14" ht="15" customHeight="1" x14ac:dyDescent="0.3">
      <c r="B6" s="96" t="s">
        <v>140</v>
      </c>
      <c r="C6" s="112">
        <v>1858</v>
      </c>
      <c r="D6" s="93">
        <f t="shared" ref="D6" si="0">CONVERT(C6,"mm","in")</f>
        <v>73.149606299212593</v>
      </c>
      <c r="E6" s="94" t="str">
        <f>TEXT(D6,"0"&amp;IF(ABS(D6-ROUND(D6,0))&gt;1/16," 0/"&amp;CHOOSE(ROUND(MOD(D6,1)*8,0),8,4,8,2,8,4,8),""))</f>
        <v>73 1/8</v>
      </c>
      <c r="H6" s="96" t="s">
        <v>140</v>
      </c>
      <c r="I6" s="112">
        <v>34.25</v>
      </c>
      <c r="J6" s="94" t="str">
        <f>TEXT(I6,"0"&amp;IF(ABS(I6-ROUND(I6,0))&gt;1/16," 0/"&amp;CHOOSE(ROUND(MOD(I6,1)*8,0),8,4,8,2,8,4,8),""))</f>
        <v>34 1/4</v>
      </c>
      <c r="M6" s="106">
        <v>0.125</v>
      </c>
      <c r="N6" s="87">
        <v>0.125</v>
      </c>
    </row>
    <row r="7" spans="2:14" ht="15" x14ac:dyDescent="0.25">
      <c r="B7" s="97"/>
      <c r="C7" s="68"/>
      <c r="D7" s="68"/>
      <c r="E7" s="98"/>
      <c r="H7" s="97"/>
      <c r="I7" s="68"/>
      <c r="J7" s="98"/>
      <c r="M7" s="106">
        <v>0.25</v>
      </c>
      <c r="N7" s="87">
        <v>0.25</v>
      </c>
    </row>
    <row r="8" spans="2:14" ht="16.350000000000001" customHeight="1" x14ac:dyDescent="0.25">
      <c r="B8" s="326" t="s">
        <v>143</v>
      </c>
      <c r="C8" s="327"/>
      <c r="D8" s="327"/>
      <c r="E8" s="328"/>
      <c r="F8" s="113"/>
      <c r="G8" s="113"/>
      <c r="H8" s="326" t="s">
        <v>151</v>
      </c>
      <c r="I8" s="327"/>
      <c r="J8" s="328"/>
      <c r="M8" s="106">
        <v>0.375</v>
      </c>
      <c r="N8" s="87">
        <v>0.375</v>
      </c>
    </row>
    <row r="9" spans="2:14" ht="15" customHeight="1" x14ac:dyDescent="0.25">
      <c r="B9" s="82">
        <v>1</v>
      </c>
      <c r="C9" s="108"/>
      <c r="D9" s="85">
        <f t="shared" ref="D9:D30" si="1">CONVERT(C9,"mm","in")</f>
        <v>0</v>
      </c>
      <c r="E9" s="87" t="str">
        <f t="shared" ref="E9:E33" si="2">TEXT(D9,"0"&amp;IF(ABS(D9-ROUND(D9,0))&gt;1/16," 0/"&amp;CHOOSE(ROUND(MOD(D9,1)*8,0),8,4,8,2,8,4,8),""))</f>
        <v>0</v>
      </c>
      <c r="H9" s="82">
        <v>1</v>
      </c>
      <c r="I9" s="110"/>
      <c r="J9" s="87" t="str">
        <f t="shared" ref="J9:J33" si="3">TEXT(I9,"0"&amp;IF(ABS(I9-ROUND(I9,0))&gt;1/16," 0/"&amp;CHOOSE(ROUND(MOD(I9,1)*8,0),8,4,8,2,8,4,8),""))</f>
        <v>0</v>
      </c>
      <c r="M9" s="106">
        <v>0.5</v>
      </c>
      <c r="N9" s="87">
        <v>0.5</v>
      </c>
    </row>
    <row r="10" spans="2:14" ht="15" customHeight="1" x14ac:dyDescent="0.25">
      <c r="B10" s="82">
        <v>2</v>
      </c>
      <c r="C10" s="108"/>
      <c r="D10" s="85">
        <f t="shared" si="1"/>
        <v>0</v>
      </c>
      <c r="E10" s="87" t="str">
        <f t="shared" si="2"/>
        <v>0</v>
      </c>
      <c r="H10" s="82">
        <v>2</v>
      </c>
      <c r="I10" s="110"/>
      <c r="J10" s="87" t="str">
        <f t="shared" si="3"/>
        <v>0</v>
      </c>
      <c r="M10" s="106">
        <v>0.625</v>
      </c>
      <c r="N10" s="87">
        <v>0.625</v>
      </c>
    </row>
    <row r="11" spans="2:14" ht="15" customHeight="1" x14ac:dyDescent="0.25">
      <c r="B11" s="82">
        <v>3</v>
      </c>
      <c r="C11" s="108"/>
      <c r="D11" s="85">
        <f t="shared" si="1"/>
        <v>0</v>
      </c>
      <c r="E11" s="87" t="str">
        <f t="shared" si="2"/>
        <v>0</v>
      </c>
      <c r="H11" s="82">
        <v>3</v>
      </c>
      <c r="I11" s="110"/>
      <c r="J11" s="87" t="str">
        <f t="shared" si="3"/>
        <v>0</v>
      </c>
      <c r="M11" s="106">
        <v>0.75</v>
      </c>
      <c r="N11" s="87">
        <v>0.75</v>
      </c>
    </row>
    <row r="12" spans="2:14" ht="15" customHeight="1" thickBot="1" x14ac:dyDescent="0.3">
      <c r="B12" s="82">
        <v>4</v>
      </c>
      <c r="C12" s="108"/>
      <c r="D12" s="85">
        <f t="shared" si="1"/>
        <v>0</v>
      </c>
      <c r="E12" s="87" t="str">
        <f t="shared" si="2"/>
        <v>0</v>
      </c>
      <c r="H12" s="82">
        <v>4</v>
      </c>
      <c r="I12" s="110"/>
      <c r="J12" s="87" t="str">
        <f t="shared" si="3"/>
        <v>0</v>
      </c>
      <c r="M12" s="107">
        <v>0.875</v>
      </c>
      <c r="N12" s="88">
        <v>0.875</v>
      </c>
    </row>
    <row r="13" spans="2:14" ht="15" customHeight="1" x14ac:dyDescent="0.25">
      <c r="B13" s="82">
        <v>5</v>
      </c>
      <c r="C13" s="108"/>
      <c r="D13" s="85">
        <f t="shared" si="1"/>
        <v>0</v>
      </c>
      <c r="E13" s="87" t="str">
        <f t="shared" si="2"/>
        <v>0</v>
      </c>
      <c r="H13" s="82">
        <v>5</v>
      </c>
      <c r="I13" s="110"/>
      <c r="J13" s="87" t="str">
        <f t="shared" si="3"/>
        <v>0</v>
      </c>
    </row>
    <row r="14" spans="2:14" ht="15" customHeight="1" x14ac:dyDescent="0.25">
      <c r="B14" s="82">
        <v>6</v>
      </c>
      <c r="C14" s="108"/>
      <c r="D14" s="85">
        <f t="shared" si="1"/>
        <v>0</v>
      </c>
      <c r="E14" s="87" t="str">
        <f t="shared" si="2"/>
        <v>0</v>
      </c>
      <c r="H14" s="82">
        <v>6</v>
      </c>
      <c r="I14" s="110"/>
      <c r="J14" s="87" t="str">
        <f t="shared" si="3"/>
        <v>0</v>
      </c>
    </row>
    <row r="15" spans="2:14" ht="15" customHeight="1" x14ac:dyDescent="0.25">
      <c r="B15" s="82">
        <v>7</v>
      </c>
      <c r="C15" s="108"/>
      <c r="D15" s="85">
        <f t="shared" si="1"/>
        <v>0</v>
      </c>
      <c r="E15" s="87" t="str">
        <f t="shared" si="2"/>
        <v>0</v>
      </c>
      <c r="H15" s="82">
        <v>7</v>
      </c>
      <c r="I15" s="110"/>
      <c r="J15" s="87" t="str">
        <f t="shared" si="3"/>
        <v>0</v>
      </c>
    </row>
    <row r="16" spans="2:14" ht="15" customHeight="1" x14ac:dyDescent="0.25">
      <c r="B16" s="82">
        <v>8</v>
      </c>
      <c r="C16" s="108"/>
      <c r="D16" s="85">
        <f t="shared" si="1"/>
        <v>0</v>
      </c>
      <c r="E16" s="87" t="str">
        <f t="shared" si="2"/>
        <v>0</v>
      </c>
      <c r="H16" s="82">
        <v>8</v>
      </c>
      <c r="I16" s="110"/>
      <c r="J16" s="87" t="str">
        <f t="shared" si="3"/>
        <v>0</v>
      </c>
    </row>
    <row r="17" spans="2:10" ht="15" customHeight="1" x14ac:dyDescent="0.25">
      <c r="B17" s="82">
        <v>9</v>
      </c>
      <c r="C17" s="108"/>
      <c r="D17" s="85">
        <f t="shared" si="1"/>
        <v>0</v>
      </c>
      <c r="E17" s="87" t="str">
        <f t="shared" si="2"/>
        <v>0</v>
      </c>
      <c r="H17" s="82">
        <v>9</v>
      </c>
      <c r="I17" s="110"/>
      <c r="J17" s="87" t="str">
        <f t="shared" si="3"/>
        <v>0</v>
      </c>
    </row>
    <row r="18" spans="2:10" ht="15" x14ac:dyDescent="0.25">
      <c r="B18" s="82">
        <v>10</v>
      </c>
      <c r="C18" s="108"/>
      <c r="D18" s="85">
        <f t="shared" si="1"/>
        <v>0</v>
      </c>
      <c r="E18" s="87" t="str">
        <f t="shared" si="2"/>
        <v>0</v>
      </c>
      <c r="H18" s="82">
        <v>10</v>
      </c>
      <c r="I18" s="110"/>
      <c r="J18" s="87" t="str">
        <f t="shared" si="3"/>
        <v>0</v>
      </c>
    </row>
    <row r="19" spans="2:10" ht="15" x14ac:dyDescent="0.25">
      <c r="B19" s="82">
        <v>11</v>
      </c>
      <c r="C19" s="108"/>
      <c r="D19" s="85">
        <f t="shared" si="1"/>
        <v>0</v>
      </c>
      <c r="E19" s="87" t="str">
        <f t="shared" si="2"/>
        <v>0</v>
      </c>
      <c r="H19" s="82">
        <v>11</v>
      </c>
      <c r="I19" s="110"/>
      <c r="J19" s="87" t="str">
        <f t="shared" si="3"/>
        <v>0</v>
      </c>
    </row>
    <row r="20" spans="2:10" ht="15" x14ac:dyDescent="0.25">
      <c r="B20" s="82">
        <v>12</v>
      </c>
      <c r="C20" s="108"/>
      <c r="D20" s="85">
        <f t="shared" si="1"/>
        <v>0</v>
      </c>
      <c r="E20" s="87" t="str">
        <f t="shared" si="2"/>
        <v>0</v>
      </c>
      <c r="H20" s="82">
        <v>12</v>
      </c>
      <c r="I20" s="110"/>
      <c r="J20" s="87" t="str">
        <f t="shared" si="3"/>
        <v>0</v>
      </c>
    </row>
    <row r="21" spans="2:10" ht="15" x14ac:dyDescent="0.25">
      <c r="B21" s="82">
        <v>13</v>
      </c>
      <c r="C21" s="108"/>
      <c r="D21" s="85">
        <f t="shared" si="1"/>
        <v>0</v>
      </c>
      <c r="E21" s="87" t="str">
        <f t="shared" si="2"/>
        <v>0</v>
      </c>
      <c r="H21" s="82">
        <v>13</v>
      </c>
      <c r="I21" s="110"/>
      <c r="J21" s="87" t="str">
        <f t="shared" si="3"/>
        <v>0</v>
      </c>
    </row>
    <row r="22" spans="2:10" ht="15" x14ac:dyDescent="0.25">
      <c r="B22" s="82">
        <v>14</v>
      </c>
      <c r="C22" s="108"/>
      <c r="D22" s="85">
        <f t="shared" si="1"/>
        <v>0</v>
      </c>
      <c r="E22" s="87" t="str">
        <f t="shared" si="2"/>
        <v>0</v>
      </c>
      <c r="H22" s="82">
        <v>14</v>
      </c>
      <c r="I22" s="110"/>
      <c r="J22" s="87" t="str">
        <f t="shared" si="3"/>
        <v>0</v>
      </c>
    </row>
    <row r="23" spans="2:10" ht="15" x14ac:dyDescent="0.25">
      <c r="B23" s="82">
        <v>15</v>
      </c>
      <c r="C23" s="108"/>
      <c r="D23" s="85">
        <f t="shared" si="1"/>
        <v>0</v>
      </c>
      <c r="E23" s="87" t="str">
        <f t="shared" si="2"/>
        <v>0</v>
      </c>
      <c r="H23" s="82">
        <v>15</v>
      </c>
      <c r="I23" s="110"/>
      <c r="J23" s="87" t="str">
        <f t="shared" si="3"/>
        <v>0</v>
      </c>
    </row>
    <row r="24" spans="2:10" ht="15" x14ac:dyDescent="0.25">
      <c r="B24" s="82">
        <v>16</v>
      </c>
      <c r="C24" s="108"/>
      <c r="D24" s="85">
        <f t="shared" si="1"/>
        <v>0</v>
      </c>
      <c r="E24" s="87" t="str">
        <f t="shared" si="2"/>
        <v>0</v>
      </c>
      <c r="H24" s="82">
        <v>16</v>
      </c>
      <c r="I24" s="110"/>
      <c r="J24" s="87" t="str">
        <f t="shared" si="3"/>
        <v>0</v>
      </c>
    </row>
    <row r="25" spans="2:10" ht="15" x14ac:dyDescent="0.25">
      <c r="B25" s="82">
        <v>17</v>
      </c>
      <c r="C25" s="108"/>
      <c r="D25" s="85">
        <f t="shared" si="1"/>
        <v>0</v>
      </c>
      <c r="E25" s="87" t="str">
        <f t="shared" si="2"/>
        <v>0</v>
      </c>
      <c r="H25" s="82">
        <v>17</v>
      </c>
      <c r="I25" s="110"/>
      <c r="J25" s="87" t="str">
        <f t="shared" si="3"/>
        <v>0</v>
      </c>
    </row>
    <row r="26" spans="2:10" ht="15" x14ac:dyDescent="0.25">
      <c r="B26" s="82">
        <v>18</v>
      </c>
      <c r="C26" s="108"/>
      <c r="D26" s="85">
        <f t="shared" si="1"/>
        <v>0</v>
      </c>
      <c r="E26" s="87" t="str">
        <f t="shared" si="2"/>
        <v>0</v>
      </c>
      <c r="H26" s="82">
        <v>18</v>
      </c>
      <c r="I26" s="110"/>
      <c r="J26" s="87" t="str">
        <f t="shared" si="3"/>
        <v>0</v>
      </c>
    </row>
    <row r="27" spans="2:10" ht="15" x14ac:dyDescent="0.25">
      <c r="B27" s="82">
        <v>19</v>
      </c>
      <c r="C27" s="108"/>
      <c r="D27" s="85">
        <f t="shared" si="1"/>
        <v>0</v>
      </c>
      <c r="E27" s="87" t="str">
        <f t="shared" si="2"/>
        <v>0</v>
      </c>
      <c r="H27" s="82">
        <v>19</v>
      </c>
      <c r="I27" s="110"/>
      <c r="J27" s="87" t="str">
        <f t="shared" si="3"/>
        <v>0</v>
      </c>
    </row>
    <row r="28" spans="2:10" ht="15" x14ac:dyDescent="0.25">
      <c r="B28" s="82">
        <v>20</v>
      </c>
      <c r="C28" s="108"/>
      <c r="D28" s="85">
        <f t="shared" si="1"/>
        <v>0</v>
      </c>
      <c r="E28" s="87" t="str">
        <f t="shared" si="2"/>
        <v>0</v>
      </c>
      <c r="H28" s="82">
        <v>20</v>
      </c>
      <c r="I28" s="110"/>
      <c r="J28" s="87" t="str">
        <f t="shared" si="3"/>
        <v>0</v>
      </c>
    </row>
    <row r="29" spans="2:10" ht="15" x14ac:dyDescent="0.25">
      <c r="B29" s="82">
        <v>21</v>
      </c>
      <c r="C29" s="108"/>
      <c r="D29" s="85">
        <f t="shared" si="1"/>
        <v>0</v>
      </c>
      <c r="E29" s="87" t="str">
        <f t="shared" si="2"/>
        <v>0</v>
      </c>
      <c r="H29" s="82">
        <v>21</v>
      </c>
      <c r="I29" s="110"/>
      <c r="J29" s="87" t="str">
        <f t="shared" si="3"/>
        <v>0</v>
      </c>
    </row>
    <row r="30" spans="2:10" ht="15" x14ac:dyDescent="0.25">
      <c r="B30" s="82">
        <v>22</v>
      </c>
      <c r="C30" s="108"/>
      <c r="D30" s="85">
        <f t="shared" si="1"/>
        <v>0</v>
      </c>
      <c r="E30" s="87" t="str">
        <f t="shared" si="2"/>
        <v>0</v>
      </c>
      <c r="H30" s="82">
        <v>22</v>
      </c>
      <c r="I30" s="110"/>
      <c r="J30" s="87" t="str">
        <f t="shared" si="3"/>
        <v>0</v>
      </c>
    </row>
    <row r="31" spans="2:10" ht="15" x14ac:dyDescent="0.25">
      <c r="B31" s="82">
        <v>23</v>
      </c>
      <c r="C31" s="108"/>
      <c r="D31" s="85"/>
      <c r="E31" s="87" t="str">
        <f t="shared" si="2"/>
        <v>0</v>
      </c>
      <c r="H31" s="82">
        <v>23</v>
      </c>
      <c r="I31" s="110"/>
      <c r="J31" s="87" t="str">
        <f t="shared" si="3"/>
        <v>0</v>
      </c>
    </row>
    <row r="32" spans="2:10" ht="15" x14ac:dyDescent="0.25">
      <c r="B32" s="82">
        <v>24</v>
      </c>
      <c r="C32" s="108"/>
      <c r="D32" s="85"/>
      <c r="E32" s="87" t="str">
        <f t="shared" si="2"/>
        <v>0</v>
      </c>
      <c r="H32" s="82">
        <v>24</v>
      </c>
      <c r="I32" s="110"/>
      <c r="J32" s="87" t="str">
        <f t="shared" si="3"/>
        <v>0</v>
      </c>
    </row>
    <row r="33" spans="2:10" ht="15.6" thickBot="1" x14ac:dyDescent="0.3">
      <c r="B33" s="83">
        <v>25</v>
      </c>
      <c r="C33" s="109"/>
      <c r="D33" s="86"/>
      <c r="E33" s="88" t="str">
        <f t="shared" si="2"/>
        <v>0</v>
      </c>
      <c r="H33" s="83">
        <v>25</v>
      </c>
      <c r="I33" s="111"/>
      <c r="J33" s="88" t="str">
        <f t="shared" si="3"/>
        <v>0</v>
      </c>
    </row>
  </sheetData>
  <mergeCells count="7">
    <mergeCell ref="M3:N3"/>
    <mergeCell ref="B8:E8"/>
    <mergeCell ref="I3:J3"/>
    <mergeCell ref="H5:J5"/>
    <mergeCell ref="H8:J8"/>
    <mergeCell ref="C3:E3"/>
    <mergeCell ref="B5:E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L81"/>
  <sheetViews>
    <sheetView showGridLines="0" topLeftCell="A13" zoomScale="70" zoomScaleNormal="70" workbookViewId="0">
      <selection activeCell="Q51" sqref="Q51"/>
    </sheetView>
  </sheetViews>
  <sheetFormatPr defaultRowHeight="13.2" x14ac:dyDescent="0.25"/>
  <cols>
    <col min="1" max="1" width="2.88671875" customWidth="1"/>
    <col min="2" max="2" width="18.21875" bestFit="1" customWidth="1"/>
    <col min="5" max="5" width="8.88671875" customWidth="1"/>
    <col min="9" max="9" width="11.5546875" bestFit="1" customWidth="1"/>
    <col min="10" max="10" width="11" customWidth="1"/>
    <col min="11" max="11" width="11.6640625" customWidth="1"/>
    <col min="12" max="12" width="10.88671875" bestFit="1" customWidth="1"/>
    <col min="13" max="13" width="7.88671875" customWidth="1"/>
    <col min="14" max="14" width="7.33203125" customWidth="1"/>
    <col min="15" max="15" width="8.33203125" customWidth="1"/>
    <col min="17" max="17" width="10" bestFit="1" customWidth="1"/>
    <col min="18" max="18" width="2.6640625" customWidth="1"/>
    <col min="20" max="40" width="0" hidden="1" customWidth="1"/>
  </cols>
  <sheetData>
    <row r="1" spans="2:38" ht="8.4" customHeight="1" x14ac:dyDescent="0.25"/>
    <row r="2" spans="2:38" x14ac:dyDescent="0.25">
      <c r="B2" s="12"/>
      <c r="C2" s="10"/>
      <c r="D2" s="10"/>
      <c r="E2" s="10"/>
      <c r="F2" s="10"/>
      <c r="G2" s="10"/>
      <c r="H2" s="10"/>
      <c r="I2" s="10"/>
      <c r="J2" s="10"/>
      <c r="K2" s="10"/>
      <c r="L2" s="10"/>
      <c r="M2" s="10"/>
      <c r="N2" s="10"/>
      <c r="O2" s="13"/>
      <c r="P2" s="12"/>
      <c r="Q2" s="10"/>
      <c r="R2" s="72"/>
    </row>
    <row r="3" spans="2:38" x14ac:dyDescent="0.25">
      <c r="B3" s="10"/>
      <c r="C3" s="10"/>
      <c r="D3" s="10"/>
      <c r="E3" s="10"/>
      <c r="F3" s="10"/>
      <c r="G3" s="10"/>
      <c r="H3" s="10"/>
      <c r="I3" s="10"/>
      <c r="J3" s="10"/>
      <c r="K3" s="10"/>
      <c r="L3" s="10"/>
      <c r="M3" s="10"/>
      <c r="N3" s="10"/>
      <c r="O3" s="10"/>
      <c r="P3" s="12"/>
      <c r="Q3" s="10"/>
      <c r="R3" s="72"/>
    </row>
    <row r="4" spans="2:38" x14ac:dyDescent="0.25">
      <c r="B4" s="10"/>
      <c r="C4" s="10"/>
      <c r="D4" s="10"/>
      <c r="E4" s="10"/>
      <c r="F4" s="10"/>
      <c r="G4" s="10"/>
      <c r="H4" s="10"/>
      <c r="I4" s="10"/>
      <c r="J4" s="10"/>
      <c r="K4" s="10"/>
      <c r="L4" s="10"/>
      <c r="M4" s="10"/>
      <c r="N4" s="10"/>
      <c r="O4" s="10"/>
      <c r="P4" s="10"/>
      <c r="Q4" s="10"/>
      <c r="R4" s="72"/>
    </row>
    <row r="6" spans="2:38" ht="17.399999999999999" x14ac:dyDescent="0.3">
      <c r="B6" s="64" t="s">
        <v>1</v>
      </c>
      <c r="C6" s="64"/>
      <c r="D6" s="64"/>
      <c r="E6" s="74">
        <f>'EP Form'!E6</f>
        <v>0</v>
      </c>
      <c r="F6" s="74"/>
      <c r="G6" s="74"/>
      <c r="H6" s="74"/>
      <c r="I6" s="64"/>
      <c r="J6" s="64"/>
      <c r="K6" s="64"/>
      <c r="L6" s="236" t="s">
        <v>9</v>
      </c>
      <c r="M6" s="340">
        <f>'EP Form'!E10</f>
        <v>0</v>
      </c>
      <c r="N6" s="340"/>
      <c r="O6" s="340"/>
      <c r="P6" s="340"/>
      <c r="Q6" s="340"/>
    </row>
    <row r="7" spans="2:38" ht="17.399999999999999" x14ac:dyDescent="0.3">
      <c r="B7" s="64" t="s">
        <v>10</v>
      </c>
      <c r="C7" s="64"/>
      <c r="D7" s="64"/>
      <c r="E7" s="75">
        <f>'EP Form'!E7</f>
        <v>0</v>
      </c>
      <c r="F7" s="75"/>
      <c r="G7" s="75"/>
      <c r="H7" s="75"/>
      <c r="I7" s="64"/>
      <c r="J7" s="64"/>
      <c r="K7" s="64"/>
      <c r="L7" s="236" t="s">
        <v>7</v>
      </c>
      <c r="M7" s="348">
        <f>'EP Form'!E11</f>
        <v>0</v>
      </c>
      <c r="N7" s="348"/>
      <c r="O7" s="348"/>
      <c r="P7" s="75"/>
      <c r="Q7" s="237"/>
    </row>
    <row r="8" spans="2:38" ht="36" customHeight="1" x14ac:dyDescent="0.4">
      <c r="B8" s="341" t="s">
        <v>99</v>
      </c>
      <c r="C8" s="341"/>
      <c r="D8" s="341"/>
      <c r="E8" s="341"/>
      <c r="F8" s="341"/>
      <c r="G8" s="341"/>
      <c r="H8" s="341"/>
      <c r="I8" s="341"/>
      <c r="L8" s="239" t="s">
        <v>219</v>
      </c>
      <c r="M8" s="240">
        <v>2</v>
      </c>
      <c r="N8" s="235" t="s">
        <v>220</v>
      </c>
      <c r="O8" s="240">
        <f>'EP Form'!Q16</f>
        <v>0</v>
      </c>
    </row>
    <row r="9" spans="2:38" ht="16.350000000000001" customHeight="1" x14ac:dyDescent="0.25">
      <c r="B9" s="341"/>
      <c r="C9" s="341"/>
      <c r="D9" s="341"/>
      <c r="E9" s="341"/>
      <c r="F9" s="341"/>
      <c r="G9" s="341"/>
      <c r="H9" s="341"/>
      <c r="I9" s="341"/>
    </row>
    <row r="10" spans="2:38" ht="17.399999999999999" x14ac:dyDescent="0.3">
      <c r="B10" s="38" t="s">
        <v>87</v>
      </c>
      <c r="C10" s="11"/>
      <c r="D10" s="11"/>
      <c r="E10" s="11"/>
      <c r="F10" s="11"/>
      <c r="G10" s="11"/>
      <c r="H10" s="38"/>
      <c r="I10" s="20"/>
      <c r="J10" s="11"/>
      <c r="K10" s="11"/>
      <c r="L10" s="11"/>
      <c r="M10" s="11"/>
      <c r="N10" s="11"/>
      <c r="O10" s="11"/>
      <c r="P10" s="11"/>
      <c r="Q10" s="36"/>
      <c r="R10" s="36"/>
      <c r="U10" s="4"/>
    </row>
    <row r="11" spans="2:38" ht="7.95" customHeight="1" x14ac:dyDescent="0.25"/>
    <row r="12" spans="2:38" ht="16.350000000000001" customHeight="1" x14ac:dyDescent="0.3">
      <c r="B12" s="43" t="s">
        <v>85</v>
      </c>
      <c r="C12" s="23"/>
      <c r="D12" s="23"/>
      <c r="E12" s="24"/>
      <c r="F12" s="57"/>
      <c r="I12" s="22" t="s">
        <v>104</v>
      </c>
      <c r="J12" s="23"/>
      <c r="K12" s="23"/>
      <c r="L12" s="23"/>
      <c r="M12" s="23"/>
      <c r="N12" s="23"/>
      <c r="O12" s="23"/>
      <c r="P12" s="24"/>
      <c r="T12" s="355">
        <v>1</v>
      </c>
      <c r="U12" s="355"/>
      <c r="V12" s="355"/>
      <c r="W12" s="355"/>
      <c r="Y12" s="355">
        <v>2</v>
      </c>
      <c r="Z12" s="355"/>
      <c r="AA12" s="355"/>
      <c r="AB12" s="355"/>
      <c r="AD12" s="355">
        <v>3</v>
      </c>
      <c r="AE12" s="355"/>
      <c r="AF12" s="355"/>
      <c r="AG12" s="355"/>
      <c r="AI12" s="355">
        <v>4</v>
      </c>
      <c r="AJ12" s="355"/>
      <c r="AK12" s="355"/>
      <c r="AL12" s="355"/>
    </row>
    <row r="13" spans="2:38" ht="18" customHeight="1" x14ac:dyDescent="0.25">
      <c r="B13" s="53" t="s">
        <v>30</v>
      </c>
      <c r="C13" s="53" t="s">
        <v>31</v>
      </c>
      <c r="D13" s="53" t="s">
        <v>96</v>
      </c>
      <c r="E13" s="54" t="s">
        <v>75</v>
      </c>
      <c r="F13" s="55"/>
      <c r="I13" s="29" t="s">
        <v>30</v>
      </c>
      <c r="J13" s="73" t="s">
        <v>61</v>
      </c>
      <c r="K13" s="28" t="s">
        <v>97</v>
      </c>
      <c r="L13" s="29" t="s">
        <v>32</v>
      </c>
      <c r="M13" s="29" t="s">
        <v>39</v>
      </c>
      <c r="N13" s="29" t="s">
        <v>40</v>
      </c>
      <c r="O13" s="29" t="s">
        <v>34</v>
      </c>
      <c r="P13" s="42" t="s">
        <v>75</v>
      </c>
      <c r="T13" s="29" t="s">
        <v>32</v>
      </c>
      <c r="U13" s="29" t="s">
        <v>39</v>
      </c>
      <c r="V13" s="29" t="s">
        <v>40</v>
      </c>
      <c r="W13" s="29" t="s">
        <v>34</v>
      </c>
      <c r="Y13" s="29" t="s">
        <v>32</v>
      </c>
      <c r="Z13" s="29" t="s">
        <v>39</v>
      </c>
      <c r="AA13" s="29" t="s">
        <v>40</v>
      </c>
      <c r="AB13" s="29" t="s">
        <v>34</v>
      </c>
      <c r="AD13" s="29" t="s">
        <v>32</v>
      </c>
      <c r="AE13" s="29" t="s">
        <v>39</v>
      </c>
      <c r="AF13" s="29" t="s">
        <v>40</v>
      </c>
      <c r="AG13" s="29" t="s">
        <v>34</v>
      </c>
      <c r="AI13" s="29" t="s">
        <v>32</v>
      </c>
      <c r="AJ13" s="29" t="s">
        <v>39</v>
      </c>
      <c r="AK13" s="29" t="s">
        <v>40</v>
      </c>
      <c r="AL13" s="29" t="s">
        <v>34</v>
      </c>
    </row>
    <row r="14" spans="2:38" ht="15" x14ac:dyDescent="0.25">
      <c r="B14" s="46" t="str">
        <f>IF('EP Form'!$B32="a",'EP Form'!$B32,"")</f>
        <v/>
      </c>
      <c r="C14" s="102" t="str">
        <f>IF('EP Form'!$B32="a",'EP Form'!$C32,"")</f>
        <v/>
      </c>
      <c r="D14" s="102" t="str">
        <f>IF('EP Form'!$B32="a",'EP Form'!$D32,"")</f>
        <v/>
      </c>
      <c r="E14" s="46" t="str">
        <f>IF('EP Form'!$B32="a",'EP Form'!$E32,"")</f>
        <v/>
      </c>
      <c r="F14" s="19"/>
      <c r="I14" s="120" t="str">
        <f>IF('EP Form'!I32="a",'EP Form'!I32,"")</f>
        <v/>
      </c>
      <c r="J14" s="120" t="str">
        <f>IF((AND('EP Form'!$I32="a", 'EP Form'!$J32&lt;6)),'EP Form'!$J32,"")</f>
        <v/>
      </c>
      <c r="K14" s="120" t="str">
        <f>IF((AND('EP Form'!$I32="a", 'EP Form'!$J32&lt;6)),'EP Form'!$K32,"")</f>
        <v/>
      </c>
      <c r="L14" s="121" t="str">
        <f>IF((AND('EP Form'!$I32="a", 'EP Form'!$J32&lt;6)),'EP Form'!$L32,"")</f>
        <v/>
      </c>
      <c r="M14" s="121" t="str">
        <f>IF((AND('EP Form'!$I32="a", 'EP Form'!$J32&lt;6)),'EP Form'!$M32,"")</f>
        <v/>
      </c>
      <c r="N14" s="121" t="str">
        <f>IF((AND('EP Form'!$I32="a", 'EP Form'!$J32&lt;6)),'EP Form'!$N32,"")</f>
        <v/>
      </c>
      <c r="O14" s="121" t="str">
        <f>IF((AND('EP Form'!$I32="a", 'EP Form'!$J32&lt;6)),'EP Form'!$O32,"")</f>
        <v/>
      </c>
      <c r="P14" s="122" t="str">
        <f>IF((AND('EP Form'!$I32="a", 'EP Form'!$J32&lt;6)),'EP Form'!$P32,"")</f>
        <v/>
      </c>
      <c r="T14">
        <f>IF(J14=1,L14,0)</f>
        <v>0</v>
      </c>
      <c r="U14">
        <f>IF(J14=1,M14,0)</f>
        <v>0</v>
      </c>
      <c r="V14">
        <f>IF(J14=1,N14,0)</f>
        <v>0</v>
      </c>
      <c r="W14">
        <f>IF(J14=1,O14,0)</f>
        <v>0</v>
      </c>
      <c r="Y14" s="4">
        <f>IF($J14=2,L14,0)</f>
        <v>0</v>
      </c>
      <c r="Z14" s="4">
        <f t="shared" ref="Z14:AB20" si="0">IF($J14=2,M14,0)</f>
        <v>0</v>
      </c>
      <c r="AA14" s="4">
        <f t="shared" si="0"/>
        <v>0</v>
      </c>
      <c r="AB14" s="4">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46" t="str">
        <f>IF('EP Form'!$B33="a",'EP Form'!$B33,"")</f>
        <v/>
      </c>
      <c r="C15" s="102" t="str">
        <f>IF('EP Form'!$B33="a",'EP Form'!$C33,"")</f>
        <v/>
      </c>
      <c r="D15" s="102" t="str">
        <f>IF('EP Form'!$B33="a",'EP Form'!$D33,"")</f>
        <v/>
      </c>
      <c r="E15" s="46" t="str">
        <f>IF('EP Form'!$B33="a",'EP Form'!$D33,"")</f>
        <v/>
      </c>
      <c r="F15" s="19"/>
      <c r="I15" s="120" t="str">
        <f>IF('EP Form'!$I33="a",'EP Form'!$I33,"")</f>
        <v/>
      </c>
      <c r="J15" s="120" t="str">
        <f>IF((AND('EP Form'!$I33="a", 'EP Form'!$J33&lt;6)),'EP Form'!$J33,"")</f>
        <v/>
      </c>
      <c r="K15" s="120" t="str">
        <f>IF((AND('EP Form'!I33="a", 'EP Form'!J33&lt;6)),'EP Form'!K33,"")</f>
        <v/>
      </c>
      <c r="L15" s="121" t="str">
        <f>IF((AND('EP Form'!I33="a", 'EP Form'!J33&lt;6)),'EP Form'!L33,"")</f>
        <v/>
      </c>
      <c r="M15" s="121" t="str">
        <f>IF((AND('EP Form'!I33="a", 'EP Form'!J33&lt;6)),'EP Form'!M33,"")</f>
        <v/>
      </c>
      <c r="N15" s="121" t="str">
        <f>IF((AND('EP Form'!I33="a", 'EP Form'!J33&lt;6)),'EP Form'!N33,"")</f>
        <v/>
      </c>
      <c r="O15" s="121" t="str">
        <f>IF((AND('EP Form'!I33="a", 'EP Form'!J33&lt;6)),'EP Form'!O33,"")</f>
        <v/>
      </c>
      <c r="P15" s="122" t="str">
        <f>IF((AND('EP Form'!$I33="a", 'EP Form'!$J33&lt;6)),'EP Form'!$P33,"")</f>
        <v/>
      </c>
      <c r="T15">
        <f>IF(J15=1,L15,0)</f>
        <v>0</v>
      </c>
      <c r="U15">
        <f t="shared" ref="U15:U20" si="3">IF(J15=1,M15,0)</f>
        <v>0</v>
      </c>
      <c r="V15">
        <f t="shared" ref="V15:V20" si="4">IF(J15=1,N15,0)</f>
        <v>0</v>
      </c>
      <c r="W15">
        <f t="shared" ref="W15:W20" si="5">IF(J15=1,O15,0)</f>
        <v>0</v>
      </c>
      <c r="Y15" s="4">
        <f t="shared" ref="Y15:Y20" si="6">IF(J15=2,L15,0)</f>
        <v>0</v>
      </c>
      <c r="Z15" s="4">
        <f t="shared" si="0"/>
        <v>0</v>
      </c>
      <c r="AA15" s="4">
        <f t="shared" si="0"/>
        <v>0</v>
      </c>
      <c r="AB15" s="4">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46" t="str">
        <f>IF('EP Form'!$B34="a",'EP Form'!$B34,"")</f>
        <v/>
      </c>
      <c r="C16" s="102" t="str">
        <f>IF('EP Form'!$B34="a",'EP Form'!$C34,"")</f>
        <v/>
      </c>
      <c r="D16" s="102" t="str">
        <f>IF('EP Form'!$B34="a",'EP Form'!$D34,"")</f>
        <v/>
      </c>
      <c r="E16" s="46" t="str">
        <f>IF('EP Form'!$B34="a",'EP Form'!$D34,"")</f>
        <v/>
      </c>
      <c r="I16" s="120" t="str">
        <f>IF('EP Form'!$I34="a",'EP Form'!$I34,"")</f>
        <v/>
      </c>
      <c r="J16" s="120" t="str">
        <f>IF((AND('EP Form'!$I34="a", 'EP Form'!$J34&lt;6)),'EP Form'!$J34,"")</f>
        <v/>
      </c>
      <c r="K16" s="120" t="str">
        <f>IF((AND('EP Form'!I34="a", 'EP Form'!J34&lt;6)),'EP Form'!K34,"")</f>
        <v/>
      </c>
      <c r="L16" s="121" t="str">
        <f>IF((AND('EP Form'!I34="a", 'EP Form'!J34&lt;6)),'EP Form'!L34,"")</f>
        <v/>
      </c>
      <c r="M16" s="121" t="str">
        <f>IF((AND('EP Form'!I34="a", 'EP Form'!J34&lt;6)),'EP Form'!M34,"")</f>
        <v/>
      </c>
      <c r="N16" s="121" t="str">
        <f>IF((AND('EP Form'!I34="a", 'EP Form'!J34&lt;6)),'EP Form'!N34,"")</f>
        <v/>
      </c>
      <c r="O16" s="121" t="str">
        <f>IF((AND('EP Form'!I34="a", 'EP Form'!J34&lt;6)),'EP Form'!O34,"")</f>
        <v/>
      </c>
      <c r="P16" s="122" t="str">
        <f>IF((AND('EP Form'!$I34="a", 'EP Form'!$J34&lt;6)),'EP Form'!$P34,"")</f>
        <v/>
      </c>
      <c r="T16">
        <f t="shared" ref="T16:T20" si="9">IF(J16=1,L16,0)</f>
        <v>0</v>
      </c>
      <c r="U16">
        <f t="shared" si="3"/>
        <v>0</v>
      </c>
      <c r="V16">
        <f t="shared" si="4"/>
        <v>0</v>
      </c>
      <c r="W16">
        <f t="shared" si="5"/>
        <v>0</v>
      </c>
      <c r="Y16" s="4">
        <f t="shared" si="6"/>
        <v>0</v>
      </c>
      <c r="Z16" s="4">
        <f t="shared" si="0"/>
        <v>0</v>
      </c>
      <c r="AA16" s="4">
        <f t="shared" si="0"/>
        <v>0</v>
      </c>
      <c r="AB16" s="4">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46" t="str">
        <f>IF('EP Form'!$B35="a",'EP Form'!$B35,"")</f>
        <v/>
      </c>
      <c r="C17" s="102" t="str">
        <f>IF('EP Form'!$B35="a",'EP Form'!$C35,"")</f>
        <v/>
      </c>
      <c r="D17" s="102" t="str">
        <f>IF('EP Form'!$B35="a",'EP Form'!$D35,"")</f>
        <v/>
      </c>
      <c r="E17" s="46" t="str">
        <f>IF('EP Form'!$B35="a",'EP Form'!$D35,"")</f>
        <v/>
      </c>
      <c r="F17" s="30"/>
      <c r="I17" s="120" t="str">
        <f>IF('EP Form'!$I35="a",'EP Form'!$I35,"")</f>
        <v/>
      </c>
      <c r="J17" s="120" t="str">
        <f>IF((AND('EP Form'!$I35="a", 'EP Form'!$J35&lt;6)),'EP Form'!$J35,"")</f>
        <v/>
      </c>
      <c r="K17" s="120" t="str">
        <f>IF((AND('EP Form'!I35="a", 'EP Form'!J35&lt;6)),'EP Form'!K35,"")</f>
        <v/>
      </c>
      <c r="L17" s="121" t="str">
        <f>IF((AND('EP Form'!I35="a", 'EP Form'!J35&lt;6)),'EP Form'!L35,"")</f>
        <v/>
      </c>
      <c r="M17" s="121" t="str">
        <f>IF((AND('EP Form'!I35="a", 'EP Form'!J35&lt;6)),'EP Form'!M35,"")</f>
        <v/>
      </c>
      <c r="N17" s="121" t="str">
        <f>IF((AND('EP Form'!I35="a", 'EP Form'!J35&lt;6)),'EP Form'!N35,"")</f>
        <v/>
      </c>
      <c r="O17" s="121" t="str">
        <f>IF((AND('EP Form'!I35="a", 'EP Form'!J35&lt;6)),'EP Form'!O35,"")</f>
        <v/>
      </c>
      <c r="P17" s="122" t="str">
        <f>IF((AND('EP Form'!$I35="a", 'EP Form'!$J35&lt;6)),'EP Form'!$P35,"")</f>
        <v/>
      </c>
      <c r="T17">
        <f t="shared" si="9"/>
        <v>0</v>
      </c>
      <c r="U17">
        <f t="shared" si="3"/>
        <v>0</v>
      </c>
      <c r="V17">
        <f t="shared" si="4"/>
        <v>0</v>
      </c>
      <c r="W17">
        <f t="shared" si="5"/>
        <v>0</v>
      </c>
      <c r="Y17" s="4">
        <f t="shared" si="6"/>
        <v>0</v>
      </c>
      <c r="Z17" s="4">
        <f t="shared" si="0"/>
        <v>0</v>
      </c>
      <c r="AA17" s="4">
        <f t="shared" si="0"/>
        <v>0</v>
      </c>
      <c r="AB17" s="4">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46" t="str">
        <f>IF('EP Form'!$B36="a",'EP Form'!$B36,"")</f>
        <v/>
      </c>
      <c r="C18" s="102" t="str">
        <f>IF('EP Form'!$B36="a",'EP Form'!$C36,"")</f>
        <v/>
      </c>
      <c r="D18" s="102" t="str">
        <f>IF('EP Form'!$B36="a",'EP Form'!$D36,"")</f>
        <v/>
      </c>
      <c r="E18" s="46" t="str">
        <f>IF('EP Form'!$B36="a",'EP Form'!$D36,"")</f>
        <v/>
      </c>
      <c r="F18" s="30"/>
      <c r="I18" s="120" t="str">
        <f>IF('EP Form'!$I36="a",'EP Form'!$I36,"")</f>
        <v/>
      </c>
      <c r="J18" s="120" t="str">
        <f>IF((AND('EP Form'!$I36="a", 'EP Form'!$J36&lt;6)),'EP Form'!$J36,"")</f>
        <v/>
      </c>
      <c r="K18" s="120" t="str">
        <f>IF((AND('EP Form'!I36="a", 'EP Form'!J36&lt;6)),'EP Form'!K36,"")</f>
        <v/>
      </c>
      <c r="L18" s="121" t="str">
        <f>IF((AND('EP Form'!I36="a", 'EP Form'!J36&lt;6)),'EP Form'!L36,"")</f>
        <v/>
      </c>
      <c r="M18" s="121" t="str">
        <f>IF((AND('EP Form'!I36="a", 'EP Form'!J36&lt;6)),'EP Form'!M36,"")</f>
        <v/>
      </c>
      <c r="N18" s="121" t="str">
        <f>IF((AND('EP Form'!I36="a", 'EP Form'!J36&lt;6)),'EP Form'!N36,"")</f>
        <v/>
      </c>
      <c r="O18" s="121" t="str">
        <f>IF((AND('EP Form'!I36="a", 'EP Form'!J36&lt;6)),'EP Form'!O36,"")</f>
        <v/>
      </c>
      <c r="P18" s="122" t="str">
        <f>IF((AND('EP Form'!$I36="a", 'EP Form'!$J36&lt;6)),'EP Form'!$P36,"")</f>
        <v/>
      </c>
      <c r="T18">
        <f t="shared" si="9"/>
        <v>0</v>
      </c>
      <c r="U18">
        <f t="shared" si="3"/>
        <v>0</v>
      </c>
      <c r="V18">
        <f t="shared" si="4"/>
        <v>0</v>
      </c>
      <c r="W18">
        <f t="shared" si="5"/>
        <v>0</v>
      </c>
      <c r="Y18" s="4">
        <f t="shared" si="6"/>
        <v>0</v>
      </c>
      <c r="Z18" s="4">
        <f t="shared" si="0"/>
        <v>0</v>
      </c>
      <c r="AA18" s="4">
        <f t="shared" si="0"/>
        <v>0</v>
      </c>
      <c r="AB18" s="4">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46" t="str">
        <f>IF('EP Form'!$B37="a",'EP Form'!$B37,"")</f>
        <v/>
      </c>
      <c r="C19" s="102" t="str">
        <f>IF('EP Form'!$B37="a",'EP Form'!$C37,"")</f>
        <v/>
      </c>
      <c r="D19" s="102" t="str">
        <f>IF('EP Form'!$B37="a",'EP Form'!$D37,"")</f>
        <v/>
      </c>
      <c r="E19" s="46" t="str">
        <f>IF('EP Form'!$B37="a",'EP Form'!$D37,"")</f>
        <v/>
      </c>
      <c r="I19" s="120" t="str">
        <f>IF('EP Form'!$I37="a",'EP Form'!$I37,"")</f>
        <v/>
      </c>
      <c r="J19" s="120" t="str">
        <f>IF((AND('EP Form'!$I37="a", 'EP Form'!$J37&lt;6)),'EP Form'!$J37,"")</f>
        <v/>
      </c>
      <c r="K19" s="120" t="str">
        <f>IF((AND('EP Form'!I37="a", 'EP Form'!J37&lt;6)),'EP Form'!K37,"")</f>
        <v/>
      </c>
      <c r="L19" s="121" t="str">
        <f>IF((AND('EP Form'!I37="a", 'EP Form'!J37&lt;6)),'EP Form'!L37,"")</f>
        <v/>
      </c>
      <c r="M19" s="121" t="str">
        <f>IF((AND('EP Form'!I37="a", 'EP Form'!J37&lt;6)),'EP Form'!M37,"")</f>
        <v/>
      </c>
      <c r="N19" s="121" t="str">
        <f>IF((AND('EP Form'!I37="a", 'EP Form'!J37&lt;6)),'EP Form'!N37,"")</f>
        <v/>
      </c>
      <c r="O19" s="121" t="str">
        <f>IF((AND('EP Form'!I37="a", 'EP Form'!J37&lt;6)),'EP Form'!O37,"")</f>
        <v/>
      </c>
      <c r="P19" s="122" t="str">
        <f>IF((AND('EP Form'!$I37="a", 'EP Form'!$J37&lt;6)),'EP Form'!$P37,"")</f>
        <v/>
      </c>
      <c r="T19">
        <f t="shared" si="9"/>
        <v>0</v>
      </c>
      <c r="U19">
        <f t="shared" si="3"/>
        <v>0</v>
      </c>
      <c r="V19">
        <f t="shared" si="4"/>
        <v>0</v>
      </c>
      <c r="W19">
        <f t="shared" si="5"/>
        <v>0</v>
      </c>
      <c r="Y19" s="4">
        <f t="shared" si="6"/>
        <v>0</v>
      </c>
      <c r="Z19" s="4">
        <f t="shared" si="0"/>
        <v>0</v>
      </c>
      <c r="AA19" s="4">
        <f t="shared" si="0"/>
        <v>0</v>
      </c>
      <c r="AB19" s="4">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50" t="s">
        <v>157</v>
      </c>
      <c r="C20" s="115">
        <f>SUM(C14:C19)</f>
        <v>0</v>
      </c>
      <c r="D20" s="115">
        <f>SUM(D14:D19)</f>
        <v>0</v>
      </c>
      <c r="E20" s="49">
        <f>SUM(E14:E19)</f>
        <v>0</v>
      </c>
      <c r="F20" s="56"/>
      <c r="G20" s="1"/>
      <c r="I20" s="120" t="str">
        <f>IF('EP Form'!$I38="a",'EP Form'!$I38,"")</f>
        <v/>
      </c>
      <c r="J20" s="120" t="str">
        <f>IF((AND('EP Form'!$I38="a", 'EP Form'!$J38&lt;6)),'EP Form'!$J38,"")</f>
        <v/>
      </c>
      <c r="K20" s="120" t="str">
        <f>IF((AND('EP Form'!I38="a", 'EP Form'!J38&lt;6)),'EP Form'!K38,"")</f>
        <v/>
      </c>
      <c r="L20" s="121" t="str">
        <f>IF((AND('EP Form'!I38="a", 'EP Form'!J38&lt;6)),'EP Form'!L38,"")</f>
        <v/>
      </c>
      <c r="M20" s="121" t="str">
        <f>IF((AND('EP Form'!I38="a", 'EP Form'!J38&lt;6)),'EP Form'!M38,"")</f>
        <v/>
      </c>
      <c r="N20" s="121" t="str">
        <f>IF((AND('EP Form'!I38="a", 'EP Form'!J38&lt;6)),'EP Form'!N38,"")</f>
        <v/>
      </c>
      <c r="O20" s="121" t="str">
        <f>IF((AND('EP Form'!I38="a", 'EP Form'!J38&lt;6)),'EP Form'!O38,"")</f>
        <v/>
      </c>
      <c r="P20" s="122" t="str">
        <f>IF((AND('EP Form'!$I38="a", 'EP Form'!$J38&lt;6)),'EP Form'!$P38,"")</f>
        <v/>
      </c>
      <c r="T20">
        <f t="shared" si="9"/>
        <v>0</v>
      </c>
      <c r="U20">
        <f t="shared" si="3"/>
        <v>0</v>
      </c>
      <c r="V20">
        <f t="shared" si="4"/>
        <v>0</v>
      </c>
      <c r="W20">
        <f t="shared" si="5"/>
        <v>0</v>
      </c>
      <c r="Y20" s="4">
        <f t="shared" si="6"/>
        <v>0</v>
      </c>
      <c r="Z20" s="4">
        <f t="shared" si="0"/>
        <v>0</v>
      </c>
      <c r="AA20" s="4">
        <f t="shared" si="0"/>
        <v>0</v>
      </c>
      <c r="AB20" s="4">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31"/>
      <c r="G21" s="32"/>
      <c r="T21" s="118">
        <f>SUM(T14:T20)</f>
        <v>0</v>
      </c>
      <c r="U21" s="118">
        <f t="shared" ref="U21:W21" si="10">SUM(U14:U20)</f>
        <v>0</v>
      </c>
      <c r="V21" s="118">
        <f t="shared" si="10"/>
        <v>0</v>
      </c>
      <c r="W21" s="118">
        <f t="shared" si="10"/>
        <v>0</v>
      </c>
      <c r="Y21" s="118">
        <f>SUM(Y14:Y20)</f>
        <v>0</v>
      </c>
      <c r="Z21" s="118">
        <f t="shared" ref="Z21:AB21" si="11">SUM(Z14:Z20)</f>
        <v>0</v>
      </c>
      <c r="AA21" s="118">
        <f t="shared" si="11"/>
        <v>0</v>
      </c>
      <c r="AB21" s="118">
        <f t="shared" si="11"/>
        <v>0</v>
      </c>
      <c r="AD21" s="118">
        <f>SUM(AD14:AD20)</f>
        <v>0</v>
      </c>
      <c r="AE21" s="118">
        <f t="shared" ref="AE21:AG21" si="12">SUM(AE14:AE20)</f>
        <v>0</v>
      </c>
      <c r="AF21" s="118">
        <f t="shared" si="12"/>
        <v>0</v>
      </c>
      <c r="AG21" s="118">
        <f t="shared" si="12"/>
        <v>0</v>
      </c>
      <c r="AI21" s="118">
        <f>SUM(AI14:AI20)</f>
        <v>0</v>
      </c>
      <c r="AJ21" s="118">
        <f t="shared" ref="AJ21:AL21" si="13">SUM(AJ14:AJ20)</f>
        <v>0</v>
      </c>
      <c r="AK21" s="118">
        <f t="shared" si="13"/>
        <v>0</v>
      </c>
      <c r="AL21" s="118">
        <f t="shared" si="13"/>
        <v>0</v>
      </c>
    </row>
    <row r="22" spans="2:38" ht="13.8" x14ac:dyDescent="0.25">
      <c r="F22" s="31"/>
      <c r="G22" s="32"/>
      <c r="T22" s="29" t="s">
        <v>32</v>
      </c>
      <c r="U22" s="29" t="s">
        <v>39</v>
      </c>
      <c r="V22" s="29" t="s">
        <v>40</v>
      </c>
      <c r="W22" s="29" t="s">
        <v>34</v>
      </c>
      <c r="Y22" s="29" t="s">
        <v>32</v>
      </c>
      <c r="Z22" s="29" t="s">
        <v>39</v>
      </c>
      <c r="AA22" s="29" t="s">
        <v>40</v>
      </c>
      <c r="AB22" s="29" t="s">
        <v>34</v>
      </c>
      <c r="AD22" s="29" t="s">
        <v>32</v>
      </c>
      <c r="AE22" s="29" t="s">
        <v>39</v>
      </c>
      <c r="AF22" s="29" t="s">
        <v>40</v>
      </c>
      <c r="AG22" s="29" t="s">
        <v>34</v>
      </c>
      <c r="AI22" s="29" t="s">
        <v>32</v>
      </c>
      <c r="AJ22" s="29" t="s">
        <v>39</v>
      </c>
      <c r="AK22" s="29" t="s">
        <v>40</v>
      </c>
      <c r="AL22" s="29" t="s">
        <v>34</v>
      </c>
    </row>
    <row r="23" spans="2:38" ht="24.6" x14ac:dyDescent="0.4">
      <c r="B23" s="67" t="str">
        <f>B8</f>
        <v>PANEL A</v>
      </c>
      <c r="C23" s="68"/>
      <c r="D23" s="69"/>
      <c r="E23" s="68"/>
      <c r="F23" s="70"/>
      <c r="G23" s="77" t="s">
        <v>75</v>
      </c>
      <c r="H23" s="78" t="str">
        <f>E14</f>
        <v/>
      </c>
      <c r="I23" s="51"/>
      <c r="J23" s="67" t="s">
        <v>100</v>
      </c>
      <c r="K23" s="68"/>
      <c r="L23" s="68"/>
      <c r="M23" s="71" t="str">
        <f>B23</f>
        <v>PANEL A</v>
      </c>
      <c r="N23" s="68"/>
      <c r="O23" s="68"/>
      <c r="P23" s="68"/>
      <c r="Q23" s="68"/>
      <c r="R23" s="68"/>
    </row>
    <row r="24" spans="2:38" ht="13.8" x14ac:dyDescent="0.25">
      <c r="D24" s="41"/>
      <c r="F24" s="31"/>
      <c r="G24" s="32"/>
      <c r="I24" s="4"/>
    </row>
    <row r="25" spans="2:38" ht="24.6" x14ac:dyDescent="0.4">
      <c r="D25" s="41"/>
      <c r="E25" s="342" t="s">
        <v>96</v>
      </c>
      <c r="F25" s="342"/>
      <c r="I25" s="4"/>
      <c r="J25" s="65" t="s">
        <v>101</v>
      </c>
      <c r="M25" s="3"/>
      <c r="N25" s="3"/>
      <c r="O25" s="65" t="s">
        <v>102</v>
      </c>
      <c r="P25" s="9"/>
      <c r="Q25" s="65"/>
    </row>
    <row r="26" spans="2:38" ht="13.8" x14ac:dyDescent="0.25">
      <c r="C26" s="33"/>
      <c r="D26" s="41"/>
      <c r="E26" s="343">
        <f>D20</f>
        <v>0</v>
      </c>
      <c r="F26" s="343"/>
      <c r="I26" s="4"/>
      <c r="M26" s="3"/>
      <c r="N26" s="4"/>
      <c r="R26" s="3"/>
    </row>
    <row r="27" spans="2:38" ht="13.8" x14ac:dyDescent="0.25">
      <c r="B27" s="27"/>
      <c r="D27" s="41"/>
      <c r="E27" s="343"/>
      <c r="F27" s="343"/>
      <c r="I27" s="4"/>
      <c r="M27" s="3"/>
      <c r="N27" s="4"/>
      <c r="R27" s="3"/>
    </row>
    <row r="28" spans="2:38" ht="13.95" customHeight="1" x14ac:dyDescent="0.25">
      <c r="B28" s="27"/>
      <c r="D28" s="41"/>
      <c r="E28" s="35"/>
      <c r="I28" s="41"/>
      <c r="J28" s="66"/>
      <c r="L28" s="344">
        <f>V21</f>
        <v>0</v>
      </c>
      <c r="M28" s="3"/>
      <c r="N28" s="41"/>
      <c r="O28" s="66"/>
      <c r="Q28" s="345">
        <f>AA21</f>
        <v>0</v>
      </c>
      <c r="R28" s="3"/>
      <c r="U28" s="16"/>
    </row>
    <row r="29" spans="2:38" ht="13.95" customHeight="1" x14ac:dyDescent="0.25">
      <c r="B29" s="27"/>
      <c r="D29" s="41"/>
      <c r="I29" s="41"/>
      <c r="J29" s="346">
        <f>T21</f>
        <v>0</v>
      </c>
      <c r="L29" s="344"/>
      <c r="M29" s="3"/>
      <c r="N29" s="41"/>
      <c r="O29" s="347">
        <f>Y21</f>
        <v>0</v>
      </c>
      <c r="P29" s="347"/>
      <c r="Q29" s="345"/>
      <c r="R29" s="3"/>
      <c r="U29" s="16"/>
    </row>
    <row r="30" spans="2:38" ht="13.95" customHeight="1" x14ac:dyDescent="0.25">
      <c r="B30" s="27"/>
      <c r="D30" s="41"/>
      <c r="I30" s="4"/>
      <c r="J30" s="346"/>
      <c r="L30" s="41"/>
      <c r="M30" s="3"/>
      <c r="N30" s="4"/>
      <c r="O30" s="347"/>
      <c r="P30" s="347"/>
      <c r="Q30" s="41"/>
      <c r="R30" s="3"/>
      <c r="U30" s="16"/>
    </row>
    <row r="31" spans="2:38" ht="15" customHeight="1" x14ac:dyDescent="0.25">
      <c r="B31" s="39"/>
      <c r="D31" s="16"/>
      <c r="I31" s="4"/>
      <c r="L31" s="16"/>
      <c r="M31" s="3"/>
      <c r="N31" s="4"/>
      <c r="Q31" s="16"/>
      <c r="R31" s="3"/>
      <c r="U31" s="16"/>
    </row>
    <row r="32" spans="2:38" ht="13.95" customHeight="1" x14ac:dyDescent="0.25">
      <c r="B32" s="39"/>
      <c r="I32" s="4"/>
      <c r="L32" s="345">
        <f>W21</f>
        <v>0</v>
      </c>
      <c r="M32" s="345"/>
      <c r="N32" s="4"/>
      <c r="Q32" s="359">
        <f>AB21</f>
        <v>0</v>
      </c>
      <c r="R32" s="359"/>
      <c r="U32" s="34"/>
    </row>
    <row r="33" spans="2:22" ht="13.95" customHeight="1" x14ac:dyDescent="0.25">
      <c r="B33" s="63"/>
      <c r="C33" s="63"/>
      <c r="D33" s="351"/>
      <c r="E33" s="351"/>
      <c r="I33" s="4"/>
      <c r="L33" s="345"/>
      <c r="M33" s="345"/>
      <c r="N33" s="4"/>
      <c r="Q33" s="359"/>
      <c r="R33" s="359"/>
    </row>
    <row r="34" spans="2:22" ht="13.8" x14ac:dyDescent="0.25">
      <c r="B34" s="63"/>
      <c r="C34" s="63"/>
      <c r="D34" s="351"/>
      <c r="E34" s="351"/>
      <c r="I34" s="4"/>
      <c r="L34" s="34"/>
      <c r="M34" s="3"/>
      <c r="N34" s="4"/>
      <c r="Q34" s="34"/>
      <c r="R34" s="3"/>
    </row>
    <row r="35" spans="2:22" ht="13.8" x14ac:dyDescent="0.25">
      <c r="D35" s="41"/>
      <c r="I35" s="4"/>
      <c r="M35" s="3"/>
      <c r="N35" s="4"/>
      <c r="R35" s="3"/>
    </row>
    <row r="36" spans="2:22" ht="13.95" customHeight="1" x14ac:dyDescent="0.25">
      <c r="C36" s="33"/>
      <c r="D36" s="41"/>
      <c r="I36" s="4"/>
      <c r="J36" s="345">
        <f>U21</f>
        <v>0</v>
      </c>
      <c r="K36" s="345"/>
      <c r="L36" s="345"/>
      <c r="M36" s="3"/>
      <c r="N36" s="4"/>
      <c r="O36" s="345">
        <f>Z21</f>
        <v>0</v>
      </c>
      <c r="P36" s="345"/>
      <c r="Q36" s="345"/>
      <c r="R36" s="3"/>
    </row>
    <row r="37" spans="2:22" ht="24.6" x14ac:dyDescent="0.4">
      <c r="B37" s="27"/>
      <c r="D37" s="41"/>
      <c r="I37" s="4"/>
      <c r="J37" s="345"/>
      <c r="K37" s="345"/>
      <c r="L37" s="345"/>
      <c r="M37" s="3"/>
      <c r="N37" s="4"/>
      <c r="O37" s="345"/>
      <c r="P37" s="345"/>
      <c r="Q37" s="345"/>
      <c r="R37" s="3"/>
      <c r="V37" s="65"/>
    </row>
    <row r="38" spans="2:22" ht="13.8" x14ac:dyDescent="0.25">
      <c r="B38" s="27"/>
      <c r="D38" s="41"/>
      <c r="E38" s="35"/>
      <c r="I38" s="41"/>
      <c r="M38" s="3"/>
      <c r="N38" s="41"/>
      <c r="R38" s="3"/>
      <c r="U38" s="16"/>
    </row>
    <row r="39" spans="2:22" ht="13.95" customHeight="1" x14ac:dyDescent="0.25">
      <c r="B39" s="349">
        <f>C20</f>
        <v>0</v>
      </c>
      <c r="C39" s="350" t="s">
        <v>31</v>
      </c>
      <c r="D39" s="41"/>
      <c r="I39" s="41"/>
      <c r="M39" s="3"/>
      <c r="N39" s="41"/>
      <c r="R39" s="3"/>
      <c r="U39" s="16"/>
    </row>
    <row r="40" spans="2:22" ht="13.95" customHeight="1" x14ac:dyDescent="0.25">
      <c r="B40" s="349"/>
      <c r="C40" s="350"/>
      <c r="D40" s="41"/>
      <c r="I40" s="4"/>
      <c r="L40" s="41"/>
      <c r="M40" s="3"/>
      <c r="N40" s="4"/>
      <c r="Q40" s="41"/>
      <c r="R40" s="3"/>
      <c r="U40" s="16"/>
    </row>
    <row r="41" spans="2:22" ht="15" customHeight="1" x14ac:dyDescent="0.25">
      <c r="B41" s="349"/>
      <c r="C41" s="350"/>
      <c r="D41" s="16"/>
      <c r="I41" s="4"/>
      <c r="L41" s="16"/>
      <c r="M41" s="3"/>
      <c r="N41" s="4"/>
      <c r="Q41" s="16"/>
      <c r="R41" s="3"/>
      <c r="U41" s="16"/>
    </row>
    <row r="42" spans="2:22" ht="13.95" customHeight="1" x14ac:dyDescent="0.25">
      <c r="B42" s="349"/>
      <c r="C42" s="350"/>
      <c r="I42" s="4"/>
      <c r="M42" s="3"/>
      <c r="N42" s="4"/>
      <c r="R42" s="3"/>
      <c r="U42" s="34"/>
    </row>
    <row r="43" spans="2:22" ht="24.6" customHeight="1" x14ac:dyDescent="0.25">
      <c r="B43" s="349"/>
      <c r="C43" s="350"/>
      <c r="D43" s="41"/>
      <c r="I43" s="4"/>
      <c r="M43" s="3"/>
      <c r="N43" s="4"/>
      <c r="R43" s="3"/>
    </row>
    <row r="44" spans="2:22" ht="24.6" x14ac:dyDescent="0.4">
      <c r="C44" s="33"/>
      <c r="D44" s="41"/>
      <c r="I44" s="4"/>
      <c r="J44" s="65" t="s">
        <v>103</v>
      </c>
      <c r="M44" s="3"/>
      <c r="N44" s="3"/>
      <c r="O44" s="65" t="s">
        <v>135</v>
      </c>
    </row>
    <row r="45" spans="2:22" ht="13.8" x14ac:dyDescent="0.25">
      <c r="B45" s="27"/>
      <c r="D45" s="41"/>
      <c r="I45" s="4"/>
      <c r="M45" s="3"/>
      <c r="N45" s="4"/>
    </row>
    <row r="46" spans="2:22" ht="13.8" x14ac:dyDescent="0.25">
      <c r="B46" s="27"/>
      <c r="D46" s="41"/>
      <c r="E46" s="35"/>
      <c r="I46" s="4"/>
      <c r="M46" s="3"/>
      <c r="N46" s="4"/>
      <c r="U46" s="16"/>
    </row>
    <row r="47" spans="2:22" ht="21" x14ac:dyDescent="0.3">
      <c r="B47" s="27"/>
      <c r="D47" s="41"/>
      <c r="I47" s="41"/>
      <c r="J47" s="66"/>
      <c r="L47" s="344">
        <f>AF21</f>
        <v>0</v>
      </c>
      <c r="M47" s="3"/>
      <c r="N47" s="80"/>
      <c r="O47" s="352" t="s">
        <v>128</v>
      </c>
      <c r="P47" s="352"/>
      <c r="Q47" s="353" t="e">
        <f>'EP Form'!Y20</f>
        <v>#N/A</v>
      </c>
      <c r="R47" s="353"/>
      <c r="S47" s="353"/>
      <c r="U47" s="16"/>
    </row>
    <row r="48" spans="2:22" ht="21" x14ac:dyDescent="0.25">
      <c r="B48" s="27"/>
      <c r="D48" s="41"/>
      <c r="I48" s="41"/>
      <c r="J48" s="346">
        <f>AD21</f>
        <v>0</v>
      </c>
      <c r="L48" s="344"/>
      <c r="M48" s="3"/>
      <c r="N48" s="354" t="s">
        <v>129</v>
      </c>
      <c r="O48" s="354"/>
      <c r="P48" s="354"/>
      <c r="Q48" s="353" t="e">
        <f>'EP Form'!Y25</f>
        <v>#N/A</v>
      </c>
      <c r="R48" s="353"/>
      <c r="S48" s="353"/>
      <c r="U48" s="16"/>
    </row>
    <row r="49" spans="2:21" ht="15" customHeight="1" x14ac:dyDescent="0.25">
      <c r="B49" s="39"/>
      <c r="D49" s="16"/>
      <c r="I49" s="4"/>
      <c r="J49" s="346"/>
      <c r="L49" s="41"/>
      <c r="M49" s="3"/>
      <c r="N49" s="354" t="s">
        <v>130</v>
      </c>
      <c r="O49" s="354"/>
      <c r="P49" s="354"/>
      <c r="Q49" s="360" t="e">
        <f>'EP Form'!Y30</f>
        <v>#N/A</v>
      </c>
      <c r="R49" s="360"/>
      <c r="S49" s="360"/>
      <c r="U49" s="16"/>
    </row>
    <row r="50" spans="2:21" ht="19.2" x14ac:dyDescent="0.35">
      <c r="B50" s="39"/>
      <c r="I50" s="4"/>
      <c r="L50" s="16"/>
      <c r="M50" s="3"/>
      <c r="N50" s="80"/>
      <c r="O50" s="356"/>
      <c r="P50" s="356"/>
      <c r="Q50" s="360"/>
      <c r="R50" s="360"/>
      <c r="S50" s="360"/>
      <c r="U50" s="34"/>
    </row>
    <row r="51" spans="2:21" ht="19.2" x14ac:dyDescent="0.35">
      <c r="B51" s="39"/>
      <c r="I51" s="4"/>
      <c r="L51" s="16"/>
      <c r="M51" s="3"/>
      <c r="N51" s="80"/>
      <c r="O51" s="176"/>
      <c r="P51" s="176"/>
      <c r="Q51" s="174"/>
      <c r="R51" s="174"/>
      <c r="S51" s="174"/>
      <c r="U51" s="34"/>
    </row>
    <row r="52" spans="2:21" ht="18.600000000000001" customHeight="1" x14ac:dyDescent="0.35">
      <c r="B52" s="63"/>
      <c r="C52" s="63"/>
      <c r="D52" s="351"/>
      <c r="E52" s="351"/>
      <c r="I52" s="4"/>
      <c r="L52" s="345">
        <f>AG21</f>
        <v>0</v>
      </c>
      <c r="M52" s="345"/>
      <c r="N52" s="80"/>
      <c r="O52" s="357" t="s">
        <v>212</v>
      </c>
      <c r="P52" s="357"/>
      <c r="Q52" s="361">
        <f>'EP Form'!$D$15</f>
        <v>0</v>
      </c>
      <c r="R52" s="362"/>
      <c r="S52" s="362"/>
    </row>
    <row r="53" spans="2:21" ht="18.600000000000001" customHeight="1" x14ac:dyDescent="0.35">
      <c r="B53" s="63"/>
      <c r="C53" s="63"/>
      <c r="D53" s="351"/>
      <c r="E53" s="351"/>
      <c r="I53" s="4"/>
      <c r="L53" s="345"/>
      <c r="M53" s="345"/>
      <c r="N53" s="80"/>
      <c r="O53" s="358" t="s">
        <v>175</v>
      </c>
      <c r="P53" s="358"/>
      <c r="Q53" s="361">
        <f>'EP Form'!$G$15</f>
        <v>0</v>
      </c>
      <c r="R53" s="362"/>
      <c r="S53" s="362"/>
    </row>
    <row r="54" spans="2:21" ht="19.2" x14ac:dyDescent="0.35">
      <c r="D54" s="41"/>
      <c r="I54" s="4"/>
      <c r="L54" s="34"/>
      <c r="M54" s="3"/>
      <c r="N54" s="358" t="s">
        <v>176</v>
      </c>
      <c r="O54" s="358"/>
      <c r="P54" s="358"/>
      <c r="Q54" s="361">
        <f>'EP Form'!$J$15</f>
        <v>0</v>
      </c>
      <c r="R54" s="362"/>
      <c r="S54" s="362"/>
    </row>
    <row r="55" spans="2:21" ht="18.600000000000001" customHeight="1" x14ac:dyDescent="0.35">
      <c r="B55" s="27"/>
      <c r="D55" s="41"/>
      <c r="I55" s="4"/>
      <c r="M55" s="3"/>
      <c r="N55" s="358" t="s">
        <v>177</v>
      </c>
      <c r="O55" s="358"/>
      <c r="P55" s="358"/>
      <c r="Q55" s="363">
        <f>'EP Form'!$M$15</f>
        <v>0</v>
      </c>
      <c r="R55" s="363"/>
      <c r="S55" s="363"/>
    </row>
    <row r="56" spans="2:21" ht="18.600000000000001" customHeight="1" x14ac:dyDescent="0.35">
      <c r="B56" s="27"/>
      <c r="D56" s="41"/>
      <c r="E56" s="35"/>
      <c r="I56" s="4"/>
      <c r="J56" s="345">
        <f>AE21</f>
        <v>0</v>
      </c>
      <c r="K56" s="345"/>
      <c r="L56" s="345"/>
      <c r="M56" s="3"/>
      <c r="N56" s="172"/>
      <c r="O56" s="358" t="s">
        <v>178</v>
      </c>
      <c r="P56" s="358"/>
      <c r="Q56" s="361">
        <f>'EP Form'!$P$15</f>
        <v>0</v>
      </c>
      <c r="R56" s="362"/>
      <c r="S56" s="362"/>
      <c r="U56" s="16"/>
    </row>
    <row r="57" spans="2:21" ht="18.600000000000001" customHeight="1" x14ac:dyDescent="0.3">
      <c r="B57" s="27"/>
      <c r="D57" s="41"/>
      <c r="I57" s="41"/>
      <c r="J57" s="345"/>
      <c r="K57" s="345"/>
      <c r="L57" s="345"/>
      <c r="M57" s="3"/>
      <c r="N57" s="80"/>
      <c r="O57" s="80"/>
      <c r="P57" s="80"/>
      <c r="Q57" s="80"/>
      <c r="R57" s="80"/>
      <c r="S57" s="80"/>
      <c r="U57" s="16"/>
    </row>
    <row r="58" spans="2:21" s="355" customFormat="1" x14ac:dyDescent="0.25"/>
    <row r="59" spans="2:21" ht="15" customHeight="1" x14ac:dyDescent="0.25">
      <c r="B59" s="39"/>
      <c r="D59" s="16"/>
      <c r="I59" s="4"/>
      <c r="M59" s="3"/>
      <c r="N59" s="4"/>
      <c r="U59" s="16"/>
    </row>
    <row r="60" spans="2:21" ht="13.8" x14ac:dyDescent="0.25">
      <c r="B60" s="39"/>
      <c r="I60" s="4"/>
      <c r="L60" s="41"/>
      <c r="M60" s="3"/>
      <c r="N60" s="4"/>
      <c r="U60" s="34"/>
    </row>
    <row r="61" spans="2:21" ht="13.8" x14ac:dyDescent="0.25">
      <c r="B61" s="63"/>
      <c r="C61" s="63"/>
      <c r="D61" s="351"/>
      <c r="E61" s="351"/>
      <c r="I61" s="4"/>
      <c r="L61" s="16"/>
      <c r="M61" s="3"/>
      <c r="N61" s="4"/>
    </row>
    <row r="62" spans="2:21" ht="13.8" x14ac:dyDescent="0.25">
      <c r="B62" s="63"/>
      <c r="C62" s="63"/>
      <c r="D62" s="351"/>
      <c r="E62" s="351"/>
      <c r="I62" s="4"/>
      <c r="M62" s="3"/>
      <c r="N62" s="4"/>
    </row>
    <row r="63" spans="2:21" ht="16.95" customHeight="1" x14ac:dyDescent="0.25">
      <c r="B63" s="19"/>
      <c r="I63" s="52"/>
      <c r="M63" s="3"/>
      <c r="N63" s="3"/>
      <c r="O63" s="3"/>
      <c r="P63" s="3"/>
      <c r="Q63" s="3"/>
    </row>
    <row r="64" spans="2:21" ht="17.399999999999999" x14ac:dyDescent="0.3">
      <c r="B64" s="38" t="s">
        <v>88</v>
      </c>
      <c r="C64" s="11"/>
      <c r="D64" s="11"/>
      <c r="E64" s="11"/>
      <c r="F64" s="11"/>
      <c r="G64" s="11"/>
      <c r="H64" s="11"/>
      <c r="I64" s="14"/>
      <c r="J64" s="11"/>
      <c r="K64" s="11"/>
      <c r="L64" s="11"/>
      <c r="M64" s="11"/>
      <c r="N64" s="11"/>
      <c r="O64" s="11"/>
      <c r="P64" s="11"/>
      <c r="Q64" s="11"/>
      <c r="R64" s="11"/>
      <c r="S64" s="11"/>
    </row>
    <row r="66" spans="2:19" x14ac:dyDescent="0.25">
      <c r="H66" s="4" t="s">
        <v>89</v>
      </c>
    </row>
    <row r="67" spans="2:19" x14ac:dyDescent="0.25">
      <c r="H67" s="4" t="s">
        <v>92</v>
      </c>
    </row>
    <row r="69" spans="2:19" x14ac:dyDescent="0.25">
      <c r="H69" s="4" t="s">
        <v>74</v>
      </c>
    </row>
    <row r="70" spans="2:19" x14ac:dyDescent="0.25">
      <c r="H70" s="4"/>
    </row>
    <row r="71" spans="2:19" x14ac:dyDescent="0.25">
      <c r="H71" s="4"/>
    </row>
    <row r="72" spans="2:19" x14ac:dyDescent="0.25">
      <c r="H72" s="4"/>
    </row>
    <row r="73" spans="2:19" x14ac:dyDescent="0.25">
      <c r="H73" s="4"/>
    </row>
    <row r="74" spans="2:19" ht="16.8" x14ac:dyDescent="0.3">
      <c r="B74" s="47" t="s">
        <v>30</v>
      </c>
      <c r="C74" s="48" t="s">
        <v>53</v>
      </c>
      <c r="D74" s="48" t="s">
        <v>41</v>
      </c>
      <c r="E74" s="48" t="s">
        <v>42</v>
      </c>
      <c r="F74" s="48" t="s">
        <v>43</v>
      </c>
      <c r="G74" s="48" t="s">
        <v>44</v>
      </c>
      <c r="H74" s="48" t="s">
        <v>45</v>
      </c>
      <c r="I74" s="48" t="s">
        <v>46</v>
      </c>
      <c r="J74" s="48" t="s">
        <v>47</v>
      </c>
      <c r="K74" s="48" t="s">
        <v>48</v>
      </c>
      <c r="L74" s="48" t="s">
        <v>49</v>
      </c>
      <c r="M74" s="48" t="s">
        <v>50</v>
      </c>
      <c r="N74" s="48" t="s">
        <v>51</v>
      </c>
      <c r="O74" s="48" t="s">
        <v>52</v>
      </c>
    </row>
    <row r="75" spans="2:19" ht="16.8" x14ac:dyDescent="0.3">
      <c r="B75" s="44" t="s">
        <v>33</v>
      </c>
      <c r="C75" s="226">
        <f>'EP Form'!C68</f>
        <v>0</v>
      </c>
      <c r="D75" s="101">
        <f>'EP Form'!F68</f>
        <v>0</v>
      </c>
      <c r="E75" s="101">
        <f>'EP Form'!G68</f>
        <v>0</v>
      </c>
      <c r="F75" s="101">
        <f>'EP Form'!H68</f>
        <v>0</v>
      </c>
      <c r="G75" s="101">
        <f>'EP Form'!I68</f>
        <v>0</v>
      </c>
      <c r="H75" s="101">
        <f>'EP Form'!J68</f>
        <v>0</v>
      </c>
      <c r="I75" s="101">
        <f>'EP Form'!K68</f>
        <v>0</v>
      </c>
      <c r="J75" s="101">
        <f>'EP Form'!L68</f>
        <v>0</v>
      </c>
      <c r="K75" s="101">
        <f>'EP Form'!M68</f>
        <v>0</v>
      </c>
      <c r="L75" s="101">
        <f>'EP Form'!N68</f>
        <v>0</v>
      </c>
      <c r="M75" s="101">
        <f>'EP Form'!O68</f>
        <v>0</v>
      </c>
      <c r="N75" s="101">
        <f>'EP Form'!P68</f>
        <v>0</v>
      </c>
      <c r="O75" s="101">
        <f>'EP Form'!Q68</f>
        <v>0</v>
      </c>
    </row>
    <row r="76" spans="2:19" ht="16.8" x14ac:dyDescent="0.3">
      <c r="B76" s="44"/>
      <c r="C76" s="101"/>
      <c r="D76" s="101"/>
      <c r="E76" s="101"/>
      <c r="F76" s="101"/>
      <c r="G76" s="101"/>
      <c r="H76" s="101"/>
      <c r="I76" s="101"/>
      <c r="J76" s="101"/>
      <c r="K76" s="101"/>
      <c r="L76" s="101"/>
      <c r="M76" s="101"/>
      <c r="N76" s="101"/>
      <c r="O76" s="101"/>
    </row>
    <row r="77" spans="2:19" ht="13.8" x14ac:dyDescent="0.25">
      <c r="B77" s="3"/>
      <c r="C77" s="3"/>
      <c r="D77" s="3"/>
      <c r="E77" s="3"/>
      <c r="F77" s="3"/>
      <c r="G77" s="3"/>
      <c r="H77" s="3"/>
      <c r="I77" s="3"/>
      <c r="J77" s="3"/>
      <c r="K77" s="3"/>
      <c r="L77" s="3"/>
      <c r="M77" s="3"/>
      <c r="N77" s="3"/>
      <c r="O77" s="3"/>
      <c r="P77" s="3"/>
    </row>
    <row r="78" spans="2:19" ht="17.399999999999999" x14ac:dyDescent="0.3">
      <c r="B78" s="38"/>
      <c r="C78" s="11"/>
      <c r="D78" s="11"/>
      <c r="E78" s="11"/>
      <c r="F78" s="11"/>
      <c r="G78" s="11"/>
      <c r="H78" s="11"/>
      <c r="I78" s="14"/>
      <c r="J78" s="11"/>
      <c r="K78" s="11"/>
      <c r="L78" s="11"/>
      <c r="M78" s="11"/>
      <c r="N78" s="11"/>
      <c r="O78" s="11"/>
      <c r="P78" s="11"/>
      <c r="Q78" s="11"/>
      <c r="R78" s="11"/>
      <c r="S78" s="72"/>
    </row>
    <row r="79" spans="2:19" ht="21" customHeight="1" x14ac:dyDescent="0.25">
      <c r="B79" s="3"/>
      <c r="G79" s="61"/>
      <c r="Q79" s="21"/>
    </row>
    <row r="80" spans="2:19" ht="13.8" x14ac:dyDescent="0.25">
      <c r="B80" s="3"/>
      <c r="G80" s="30"/>
      <c r="Q80" s="21"/>
    </row>
    <row r="81" spans="2:17" ht="13.8" x14ac:dyDescent="0.25">
      <c r="B81" s="3"/>
      <c r="G81" s="30"/>
      <c r="P81" s="21"/>
      <c r="Q81" s="21"/>
    </row>
  </sheetData>
  <protectedRanges>
    <protectedRange sqref="E6:E7 M6:M7" name="Range3"/>
  </protectedRanges>
  <mergeCells count="47">
    <mergeCell ref="O56:P56"/>
    <mergeCell ref="Q49:S50"/>
    <mergeCell ref="Q52:S52"/>
    <mergeCell ref="Q53:S53"/>
    <mergeCell ref="Q54:S54"/>
    <mergeCell ref="Q55:S55"/>
    <mergeCell ref="Q56:S56"/>
    <mergeCell ref="T12:W12"/>
    <mergeCell ref="Y12:AB12"/>
    <mergeCell ref="AD12:AG12"/>
    <mergeCell ref="AI12:AL12"/>
    <mergeCell ref="N48:P48"/>
    <mergeCell ref="Q32:R33"/>
    <mergeCell ref="O36:Q37"/>
    <mergeCell ref="D61:E61"/>
    <mergeCell ref="D62:E62"/>
    <mergeCell ref="O47:P47"/>
    <mergeCell ref="Q47:S47"/>
    <mergeCell ref="Q48:S48"/>
    <mergeCell ref="N49:P49"/>
    <mergeCell ref="D52:E52"/>
    <mergeCell ref="L52:M53"/>
    <mergeCell ref="D53:E53"/>
    <mergeCell ref="J56:L57"/>
    <mergeCell ref="A58:XFD58"/>
    <mergeCell ref="O50:P50"/>
    <mergeCell ref="O52:P52"/>
    <mergeCell ref="O53:P53"/>
    <mergeCell ref="N54:P54"/>
    <mergeCell ref="N55:P55"/>
    <mergeCell ref="B39:B43"/>
    <mergeCell ref="C39:C43"/>
    <mergeCell ref="L47:L48"/>
    <mergeCell ref="J48:J49"/>
    <mergeCell ref="L32:M33"/>
    <mergeCell ref="D33:E33"/>
    <mergeCell ref="D34:E34"/>
    <mergeCell ref="J36:L37"/>
    <mergeCell ref="M6:Q6"/>
    <mergeCell ref="B8:I9"/>
    <mergeCell ref="E25:F25"/>
    <mergeCell ref="E26:F27"/>
    <mergeCell ref="L28:L29"/>
    <mergeCell ref="Q28:Q29"/>
    <mergeCell ref="J29:J30"/>
    <mergeCell ref="O29:P30"/>
    <mergeCell ref="M7:O7"/>
  </mergeCells>
  <pageMargins left="0.25" right="0.25" top="0.25" bottom="0.25" header="0.3" footer="0.3"/>
  <pageSetup scale="60" fitToHeight="0" orientation="portrait" r:id="rId1"/>
  <ignoredErrors>
    <ignoredError xmlns:x16r3="http://schemas.microsoft.com/office/spreadsheetml/2018/08/main" sqref="Q55" x16r3:misleadingForma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AL80"/>
  <sheetViews>
    <sheetView showGridLines="0" topLeftCell="H8" zoomScale="70" zoomScaleNormal="70" workbookViewId="0">
      <selection activeCell="AP28" sqref="AP28"/>
    </sheetView>
  </sheetViews>
  <sheetFormatPr defaultRowHeight="13.2" x14ac:dyDescent="0.25"/>
  <cols>
    <col min="1" max="1" width="2.88671875" customWidth="1"/>
    <col min="2" max="2" width="16.44140625" bestFit="1" customWidth="1"/>
    <col min="5" max="5" width="8.88671875" customWidth="1"/>
    <col min="9" max="9" width="11.5546875" bestFit="1" customWidth="1"/>
    <col min="10" max="10" width="11" customWidth="1"/>
    <col min="11" max="11" width="14.109375" customWidth="1"/>
    <col min="12" max="12" width="10.88671875" bestFit="1" customWidth="1"/>
    <col min="13" max="13" width="7.88671875" customWidth="1"/>
    <col min="14" max="14" width="7.33203125" customWidth="1"/>
    <col min="15" max="15" width="8.33203125" customWidth="1"/>
    <col min="16" max="16" width="10.88671875" bestFit="1" customWidth="1"/>
    <col min="18" max="18" width="2.6640625" customWidth="1"/>
    <col min="20" max="38" width="8.88671875" hidden="1" customWidth="1"/>
    <col min="39" max="39" width="8.88671875" customWidth="1"/>
  </cols>
  <sheetData>
    <row r="1" spans="2:38" ht="8.4" customHeight="1" x14ac:dyDescent="0.25"/>
    <row r="2" spans="2:38" x14ac:dyDescent="0.25">
      <c r="B2" s="12"/>
      <c r="C2" s="10"/>
      <c r="D2" s="10"/>
      <c r="E2" s="10"/>
      <c r="F2" s="10"/>
      <c r="G2" s="10"/>
      <c r="H2" s="10"/>
      <c r="I2" s="10"/>
      <c r="J2" s="10"/>
      <c r="K2" s="10"/>
      <c r="L2" s="10"/>
      <c r="M2" s="10"/>
      <c r="N2" s="10"/>
      <c r="O2" s="13"/>
      <c r="P2" s="12"/>
      <c r="Q2" s="10"/>
      <c r="R2" s="72"/>
    </row>
    <row r="3" spans="2:38" x14ac:dyDescent="0.25">
      <c r="B3" s="10"/>
      <c r="C3" s="10"/>
      <c r="D3" s="10"/>
      <c r="E3" s="10"/>
      <c r="F3" s="10"/>
      <c r="G3" s="10"/>
      <c r="H3" s="10"/>
      <c r="I3" s="10"/>
      <c r="J3" s="10"/>
      <c r="K3" s="10"/>
      <c r="L3" s="10"/>
      <c r="M3" s="10"/>
      <c r="N3" s="10"/>
      <c r="O3" s="10"/>
      <c r="P3" s="12"/>
      <c r="Q3" s="10"/>
      <c r="R3" s="72"/>
    </row>
    <row r="4" spans="2:38" x14ac:dyDescent="0.25">
      <c r="B4" s="10"/>
      <c r="C4" s="10"/>
      <c r="D4" s="10"/>
      <c r="E4" s="10"/>
      <c r="F4" s="10"/>
      <c r="G4" s="10"/>
      <c r="H4" s="10"/>
      <c r="I4" s="10"/>
      <c r="J4" s="10"/>
      <c r="K4" s="10"/>
      <c r="L4" s="10"/>
      <c r="M4" s="10"/>
      <c r="N4" s="10"/>
      <c r="O4" s="10"/>
      <c r="P4" s="10"/>
      <c r="Q4" s="10"/>
      <c r="R4" s="72"/>
    </row>
    <row r="6" spans="2:38" ht="17.399999999999999" x14ac:dyDescent="0.3">
      <c r="B6" s="64" t="s">
        <v>1</v>
      </c>
      <c r="C6" s="64"/>
      <c r="D6" s="64"/>
      <c r="E6" s="74">
        <f>'EP Form'!E6</f>
        <v>0</v>
      </c>
      <c r="F6" s="74"/>
      <c r="G6" s="74"/>
      <c r="H6" s="74"/>
      <c r="I6" s="64"/>
      <c r="J6" s="64"/>
      <c r="K6" s="64"/>
      <c r="L6" s="236" t="s">
        <v>9</v>
      </c>
      <c r="M6" s="340">
        <f>'EP Form'!E10</f>
        <v>0</v>
      </c>
      <c r="N6" s="340"/>
      <c r="O6" s="340"/>
      <c r="P6" s="340"/>
      <c r="Q6" s="340"/>
    </row>
    <row r="7" spans="2:38" ht="17.399999999999999" x14ac:dyDescent="0.3">
      <c r="B7" s="64" t="s">
        <v>10</v>
      </c>
      <c r="C7" s="64"/>
      <c r="D7" s="64"/>
      <c r="E7" s="75">
        <f>'EP Form'!E7</f>
        <v>0</v>
      </c>
      <c r="F7" s="75"/>
      <c r="G7" s="75"/>
      <c r="H7" s="75"/>
      <c r="I7" s="64"/>
      <c r="J7" s="64"/>
      <c r="K7" s="64"/>
      <c r="L7" s="236" t="s">
        <v>7</v>
      </c>
      <c r="M7" s="348">
        <f>'EP Form'!E11</f>
        <v>0</v>
      </c>
      <c r="N7" s="348"/>
      <c r="O7" s="348"/>
      <c r="P7" s="75"/>
      <c r="Q7" s="237"/>
    </row>
    <row r="8" spans="2:38" ht="36" customHeight="1" x14ac:dyDescent="0.4">
      <c r="B8" s="341" t="s">
        <v>105</v>
      </c>
      <c r="C8" s="341"/>
      <c r="D8" s="341"/>
      <c r="E8" s="341"/>
      <c r="F8" s="341"/>
      <c r="G8" s="341"/>
      <c r="H8" s="341"/>
      <c r="I8" s="341"/>
      <c r="L8" s="239" t="s">
        <v>219</v>
      </c>
      <c r="M8" s="240">
        <v>3</v>
      </c>
      <c r="N8" s="235" t="s">
        <v>220</v>
      </c>
      <c r="O8" s="240">
        <f>'EP Form'!Q16</f>
        <v>0</v>
      </c>
    </row>
    <row r="9" spans="2:38" ht="16.350000000000001" customHeight="1" x14ac:dyDescent="0.25">
      <c r="B9" s="341"/>
      <c r="C9" s="341"/>
      <c r="D9" s="341"/>
      <c r="E9" s="341"/>
      <c r="F9" s="341"/>
      <c r="G9" s="341"/>
      <c r="H9" s="341"/>
      <c r="I9" s="341"/>
    </row>
    <row r="10" spans="2:38" ht="17.399999999999999" x14ac:dyDescent="0.3">
      <c r="B10" s="38" t="s">
        <v>87</v>
      </c>
      <c r="C10" s="11"/>
      <c r="D10" s="11"/>
      <c r="E10" s="11"/>
      <c r="F10" s="11"/>
      <c r="G10" s="11"/>
      <c r="H10" s="38"/>
      <c r="I10" s="20"/>
      <c r="J10" s="11"/>
      <c r="K10" s="11"/>
      <c r="L10" s="11"/>
      <c r="M10" s="11"/>
      <c r="N10" s="11"/>
      <c r="O10" s="11"/>
      <c r="P10" s="11"/>
      <c r="Q10" s="36"/>
      <c r="R10" s="36"/>
      <c r="U10" s="4"/>
    </row>
    <row r="11" spans="2:38" ht="7.95" customHeight="1" x14ac:dyDescent="0.25"/>
    <row r="12" spans="2:38" ht="16.350000000000001" customHeight="1" x14ac:dyDescent="0.3">
      <c r="B12" s="43" t="s">
        <v>85</v>
      </c>
      <c r="C12" s="23"/>
      <c r="D12" s="23"/>
      <c r="E12" s="24"/>
      <c r="F12" s="57"/>
      <c r="I12" s="22" t="s">
        <v>104</v>
      </c>
      <c r="J12" s="23"/>
      <c r="K12" s="23"/>
      <c r="L12" s="23"/>
      <c r="M12" s="23"/>
      <c r="N12" s="23"/>
      <c r="O12" s="23"/>
      <c r="P12" s="24"/>
      <c r="T12" s="355">
        <v>1</v>
      </c>
      <c r="U12" s="355"/>
      <c r="V12" s="355"/>
      <c r="W12" s="355"/>
      <c r="Y12" s="355">
        <v>2</v>
      </c>
      <c r="Z12" s="355"/>
      <c r="AA12" s="355"/>
      <c r="AB12" s="355"/>
      <c r="AD12" s="355">
        <v>3</v>
      </c>
      <c r="AE12" s="355"/>
      <c r="AF12" s="355"/>
      <c r="AG12" s="355"/>
      <c r="AI12" s="355">
        <v>4</v>
      </c>
      <c r="AJ12" s="355"/>
      <c r="AK12" s="355"/>
      <c r="AL12" s="355"/>
    </row>
    <row r="13" spans="2:38" ht="18" customHeight="1" x14ac:dyDescent="0.25">
      <c r="B13" s="53" t="s">
        <v>30</v>
      </c>
      <c r="C13" s="53" t="s">
        <v>31</v>
      </c>
      <c r="D13" s="53" t="s">
        <v>96</v>
      </c>
      <c r="E13" s="54" t="s">
        <v>75</v>
      </c>
      <c r="F13" s="55"/>
      <c r="I13" s="29" t="s">
        <v>30</v>
      </c>
      <c r="J13" s="73" t="s">
        <v>61</v>
      </c>
      <c r="K13" s="28" t="s">
        <v>97</v>
      </c>
      <c r="L13" s="29" t="s">
        <v>32</v>
      </c>
      <c r="M13" s="29" t="s">
        <v>39</v>
      </c>
      <c r="N13" s="29" t="s">
        <v>40</v>
      </c>
      <c r="O13" s="29" t="s">
        <v>34</v>
      </c>
      <c r="P13" s="42" t="s">
        <v>75</v>
      </c>
      <c r="T13" s="29" t="s">
        <v>32</v>
      </c>
      <c r="U13" s="29" t="s">
        <v>39</v>
      </c>
      <c r="V13" s="29" t="s">
        <v>40</v>
      </c>
      <c r="W13" s="29" t="s">
        <v>34</v>
      </c>
      <c r="Y13" s="29" t="s">
        <v>32</v>
      </c>
      <c r="Z13" s="29" t="s">
        <v>39</v>
      </c>
      <c r="AA13" s="29" t="s">
        <v>40</v>
      </c>
      <c r="AB13" s="29" t="s">
        <v>34</v>
      </c>
      <c r="AD13" s="29" t="s">
        <v>32</v>
      </c>
      <c r="AE13" s="29" t="s">
        <v>39</v>
      </c>
      <c r="AF13" s="29" t="s">
        <v>40</v>
      </c>
      <c r="AG13" s="29" t="s">
        <v>34</v>
      </c>
      <c r="AI13" s="29" t="s">
        <v>32</v>
      </c>
      <c r="AJ13" s="29" t="s">
        <v>39</v>
      </c>
      <c r="AK13" s="29" t="s">
        <v>40</v>
      </c>
      <c r="AL13" s="29" t="s">
        <v>34</v>
      </c>
    </row>
    <row r="14" spans="2:38" ht="15" x14ac:dyDescent="0.25">
      <c r="B14" s="46" t="str">
        <f>IF('EP Form'!$B32="b",'EP Form'!$B32,"")</f>
        <v/>
      </c>
      <c r="C14" s="102" t="str">
        <f>IF('EP Form'!$B32="b",'EP Form'!$C32,"")</f>
        <v/>
      </c>
      <c r="D14" s="102" t="str">
        <f>IF('EP Form'!$B32="b",'EP Form'!$D32,"")</f>
        <v/>
      </c>
      <c r="E14" s="46" t="str">
        <f>IF('EP Form'!$B32="b",'EP Form'!$E32,"")</f>
        <v/>
      </c>
      <c r="F14" s="19"/>
      <c r="I14" s="123" t="str">
        <f>IF('EP Form'!I32="b",'EP Form'!I32,"")</f>
        <v/>
      </c>
      <c r="J14" s="123" t="str">
        <f>IF((AND('EP Form'!$I32="b", 'EP Form'!$J32&lt;6)),'EP Form'!$J32,"")</f>
        <v/>
      </c>
      <c r="K14" s="123" t="str">
        <f>IF((AND('EP Form'!$I32="b", 'EP Form'!$J32&lt;6)),'EP Form'!$K32,"")</f>
        <v/>
      </c>
      <c r="L14" s="124" t="str">
        <f>IF((AND('EP Form'!$I32="b", 'EP Form'!$J32&lt;6)),'EP Form'!$L32,"")</f>
        <v/>
      </c>
      <c r="M14" s="124" t="str">
        <f>IF((AND('EP Form'!$I32="b", 'EP Form'!$J32&lt;6)),'EP Form'!$M32,"")</f>
        <v/>
      </c>
      <c r="N14" s="124" t="str">
        <f>IF((AND('EP Form'!$I32="b", 'EP Form'!$J32&lt;6)),'EP Form'!$N32,"")</f>
        <v/>
      </c>
      <c r="O14" s="124" t="str">
        <f>IF((AND('EP Form'!$I32="b", 'EP Form'!$J32&lt;6)),'EP Form'!$O32,"")</f>
        <v/>
      </c>
      <c r="P14" s="125" t="str">
        <f>IF((AND('EP Form'!$I32="b", 'EP Form'!$J32&lt;6)),'EP Form'!$P32,"")</f>
        <v/>
      </c>
      <c r="T14">
        <f>IF(J14=1,L14,0)</f>
        <v>0</v>
      </c>
      <c r="U14">
        <f>IF(J14=1,M14,0)</f>
        <v>0</v>
      </c>
      <c r="V14">
        <f>IF(J14=1,N14,0)</f>
        <v>0</v>
      </c>
      <c r="W14">
        <f>IF(J14=1,O14,0)</f>
        <v>0</v>
      </c>
      <c r="Y14" s="4">
        <f>IF($J14=2,L14,0)</f>
        <v>0</v>
      </c>
      <c r="Z14" s="4">
        <f t="shared" ref="Z14:AB20" si="0">IF($J14=2,M14,0)</f>
        <v>0</v>
      </c>
      <c r="AA14" s="4">
        <f t="shared" si="0"/>
        <v>0</v>
      </c>
      <c r="AB14" s="4">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46" t="str">
        <f>IF('EP Form'!$B33="b",'EP Form'!$B33,"")</f>
        <v/>
      </c>
      <c r="C15" s="102" t="str">
        <f>IF('EP Form'!$B33="b",'EP Form'!$C33,"")</f>
        <v/>
      </c>
      <c r="D15" s="102" t="str">
        <f>IF('EP Form'!$B33="b",'EP Form'!$D33,"")</f>
        <v/>
      </c>
      <c r="E15" s="46" t="str">
        <f>IF('EP Form'!$B33="b",'EP Form'!$E33,"")</f>
        <v/>
      </c>
      <c r="F15" s="19"/>
      <c r="I15" s="123" t="str">
        <f>IF('EP Form'!$I33="b",'EP Form'!$I33,"")</f>
        <v/>
      </c>
      <c r="J15" s="123" t="str">
        <f>IF((AND('EP Form'!$I33="b", 'EP Form'!$J33&lt;6)),'EP Form'!$J33,"")</f>
        <v/>
      </c>
      <c r="K15" s="123" t="str">
        <f>IF((AND('EP Form'!I33="b", 'EP Form'!J33&lt;6)),'EP Form'!K33,"")</f>
        <v/>
      </c>
      <c r="L15" s="124" t="str">
        <f>IF((AND('EP Form'!I33="b", 'EP Form'!J33&lt;6)),'EP Form'!L33,"")</f>
        <v/>
      </c>
      <c r="M15" s="124" t="str">
        <f>IF((AND('EP Form'!I33="b", 'EP Form'!J33&lt;6)),'EP Form'!M33,"")</f>
        <v/>
      </c>
      <c r="N15" s="124" t="str">
        <f>IF((AND('EP Form'!I33="b", 'EP Form'!J33&lt;6)),'EP Form'!N33,"")</f>
        <v/>
      </c>
      <c r="O15" s="124" t="str">
        <f>IF((AND('EP Form'!I33="b", 'EP Form'!J33&lt;6)),'EP Form'!O33,"")</f>
        <v/>
      </c>
      <c r="P15" s="125" t="str">
        <f>IF((AND('EP Form'!$I33="b", 'EP Form'!$J33&lt;6)),'EP Form'!$P33,"")</f>
        <v/>
      </c>
      <c r="T15">
        <f>IF(J15=1,L15,0)</f>
        <v>0</v>
      </c>
      <c r="U15">
        <f t="shared" ref="U15:U20" si="3">IF(J15=1,M15,0)</f>
        <v>0</v>
      </c>
      <c r="V15">
        <f t="shared" ref="V15:V20" si="4">IF(J15=1,N15,0)</f>
        <v>0</v>
      </c>
      <c r="W15">
        <f t="shared" ref="W15:W20" si="5">IF(J15=1,O15,0)</f>
        <v>0</v>
      </c>
      <c r="Y15" s="4">
        <f t="shared" ref="Y15:Y20" si="6">IF(J15=2,L15,0)</f>
        <v>0</v>
      </c>
      <c r="Z15" s="4">
        <f t="shared" si="0"/>
        <v>0</v>
      </c>
      <c r="AA15" s="4">
        <f t="shared" si="0"/>
        <v>0</v>
      </c>
      <c r="AB15" s="4">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46" t="str">
        <f>IF('EP Form'!$B34="b",'EP Form'!$B34,"")</f>
        <v/>
      </c>
      <c r="C16" s="102" t="str">
        <f>IF('EP Form'!$B34="b",'EP Form'!$C34,"")</f>
        <v/>
      </c>
      <c r="D16" s="102" t="str">
        <f>IF('EP Form'!$B34="b",'EP Form'!$D34,"")</f>
        <v/>
      </c>
      <c r="E16" s="46" t="str">
        <f>IF('EP Form'!$B34="b",'EP Form'!$E34,"")</f>
        <v/>
      </c>
      <c r="I16" s="123" t="str">
        <f>IF('EP Form'!$I34="b",'EP Form'!$I34,"")</f>
        <v/>
      </c>
      <c r="J16" s="123" t="str">
        <f>IF((AND('EP Form'!$I34="b", 'EP Form'!$J34&lt;6)),'EP Form'!$J34,"")</f>
        <v/>
      </c>
      <c r="K16" s="123" t="str">
        <f>IF((AND('EP Form'!I34="b", 'EP Form'!J34&lt;6)),'EP Form'!K34,"")</f>
        <v/>
      </c>
      <c r="L16" s="124" t="str">
        <f>IF((AND('EP Form'!I34="b", 'EP Form'!J34&lt;6)),'EP Form'!L34,"")</f>
        <v/>
      </c>
      <c r="M16" s="124" t="str">
        <f>IF((AND('EP Form'!I34="b", 'EP Form'!J34&lt;6)),'EP Form'!M34,"")</f>
        <v/>
      </c>
      <c r="N16" s="124" t="str">
        <f>IF((AND('EP Form'!I34="b", 'EP Form'!J34&lt;6)),'EP Form'!N34,"")</f>
        <v/>
      </c>
      <c r="O16" s="124" t="str">
        <f>IF((AND('EP Form'!I34="b", 'EP Form'!J34&lt;6)),'EP Form'!O34,"")</f>
        <v/>
      </c>
      <c r="P16" s="125" t="str">
        <f>IF((AND('EP Form'!$I34="b", 'EP Form'!$J34&lt;6)),'EP Form'!$P34,"")</f>
        <v/>
      </c>
      <c r="T16">
        <f t="shared" ref="T16:T20" si="9">IF(J16=1,L16,0)</f>
        <v>0</v>
      </c>
      <c r="U16">
        <f t="shared" si="3"/>
        <v>0</v>
      </c>
      <c r="V16">
        <f t="shared" si="4"/>
        <v>0</v>
      </c>
      <c r="W16">
        <f t="shared" si="5"/>
        <v>0</v>
      </c>
      <c r="Y16" s="4">
        <f t="shared" si="6"/>
        <v>0</v>
      </c>
      <c r="Z16" s="4">
        <f t="shared" si="0"/>
        <v>0</v>
      </c>
      <c r="AA16" s="4">
        <f t="shared" si="0"/>
        <v>0</v>
      </c>
      <c r="AB16" s="4">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46" t="str">
        <f>IF('EP Form'!$B35="b",'EP Form'!$B35,"")</f>
        <v/>
      </c>
      <c r="C17" s="102" t="str">
        <f>IF('EP Form'!$B35="b",'EP Form'!$C35,"")</f>
        <v/>
      </c>
      <c r="D17" s="102" t="str">
        <f>IF('EP Form'!$B35="b",'EP Form'!$D35,"")</f>
        <v/>
      </c>
      <c r="E17" s="46" t="str">
        <f>IF('EP Form'!$B35="b",'EP Form'!$E35,"")</f>
        <v/>
      </c>
      <c r="F17" s="30"/>
      <c r="I17" s="123" t="str">
        <f>IF('EP Form'!$I35="b",'EP Form'!$I35,"")</f>
        <v/>
      </c>
      <c r="J17" s="123" t="str">
        <f>IF((AND('EP Form'!$I35="b", 'EP Form'!$J35&lt;6)),'EP Form'!$J35,"")</f>
        <v/>
      </c>
      <c r="K17" s="123" t="str">
        <f>IF((AND('EP Form'!I35="b", 'EP Form'!J35&lt;6)),'EP Form'!K35,"")</f>
        <v/>
      </c>
      <c r="L17" s="124" t="str">
        <f>IF((AND('EP Form'!I35="b", 'EP Form'!J35&lt;6)),'EP Form'!L35,"")</f>
        <v/>
      </c>
      <c r="M17" s="124" t="str">
        <f>IF((AND('EP Form'!I35="b", 'EP Form'!J35&lt;6)),'EP Form'!M35,"")</f>
        <v/>
      </c>
      <c r="N17" s="124" t="str">
        <f>IF((AND('EP Form'!I35="b", 'EP Form'!J35&lt;6)),'EP Form'!N35,"")</f>
        <v/>
      </c>
      <c r="O17" s="124" t="str">
        <f>IF((AND('EP Form'!I35="b", 'EP Form'!J35&lt;6)),'EP Form'!O35,"")</f>
        <v/>
      </c>
      <c r="P17" s="125" t="str">
        <f>IF((AND('EP Form'!$I35="b", 'EP Form'!$J35&lt;6)),'EP Form'!$P35,"")</f>
        <v/>
      </c>
      <c r="T17">
        <f t="shared" si="9"/>
        <v>0</v>
      </c>
      <c r="U17">
        <f t="shared" si="3"/>
        <v>0</v>
      </c>
      <c r="V17">
        <f t="shared" si="4"/>
        <v>0</v>
      </c>
      <c r="W17">
        <f t="shared" si="5"/>
        <v>0</v>
      </c>
      <c r="Y17" s="4">
        <f t="shared" si="6"/>
        <v>0</v>
      </c>
      <c r="Z17" s="4">
        <f t="shared" si="0"/>
        <v>0</v>
      </c>
      <c r="AA17" s="4">
        <f t="shared" si="0"/>
        <v>0</v>
      </c>
      <c r="AB17" s="4">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46" t="str">
        <f>IF('EP Form'!$B36="b",'EP Form'!$B36,"")</f>
        <v/>
      </c>
      <c r="C18" s="102" t="str">
        <f>IF('EP Form'!$B36="b",'EP Form'!$C36,"")</f>
        <v/>
      </c>
      <c r="D18" s="102" t="str">
        <f>IF('EP Form'!$B36="b",'EP Form'!$D36,"")</f>
        <v/>
      </c>
      <c r="E18" s="46" t="str">
        <f>IF('EP Form'!$B36="b",'EP Form'!$E36,"")</f>
        <v/>
      </c>
      <c r="F18" s="30"/>
      <c r="I18" s="123" t="str">
        <f>IF('EP Form'!$I36="b",'EP Form'!$I36,"")</f>
        <v/>
      </c>
      <c r="J18" s="123" t="str">
        <f>IF((AND('EP Form'!$I36="b", 'EP Form'!$J36&lt;6)),'EP Form'!$J36,"")</f>
        <v/>
      </c>
      <c r="K18" s="123" t="str">
        <f>IF((AND('EP Form'!I36="b", 'EP Form'!J36&lt;6)),'EP Form'!K36,"")</f>
        <v/>
      </c>
      <c r="L18" s="124" t="str">
        <f>IF((AND('EP Form'!I36="b", 'EP Form'!J36&lt;6)),'EP Form'!L36,"")</f>
        <v/>
      </c>
      <c r="M18" s="124" t="str">
        <f>IF((AND('EP Form'!I36="b", 'EP Form'!J36&lt;6)),'EP Form'!M36,"")</f>
        <v/>
      </c>
      <c r="N18" s="124" t="str">
        <f>IF((AND('EP Form'!I36="b", 'EP Form'!J36&lt;6)),'EP Form'!N36,"")</f>
        <v/>
      </c>
      <c r="O18" s="124" t="str">
        <f>IF((AND('EP Form'!I36="b", 'EP Form'!J36&lt;6)),'EP Form'!O36,"")</f>
        <v/>
      </c>
      <c r="P18" s="125" t="str">
        <f>IF((AND('EP Form'!$I36="b", 'EP Form'!$J36&lt;6)),'EP Form'!$P36,"")</f>
        <v/>
      </c>
      <c r="T18">
        <f t="shared" si="9"/>
        <v>0</v>
      </c>
      <c r="U18">
        <f t="shared" si="3"/>
        <v>0</v>
      </c>
      <c r="V18">
        <f t="shared" si="4"/>
        <v>0</v>
      </c>
      <c r="W18">
        <f t="shared" si="5"/>
        <v>0</v>
      </c>
      <c r="Y18" s="4">
        <f t="shared" si="6"/>
        <v>0</v>
      </c>
      <c r="Z18" s="4">
        <f t="shared" si="0"/>
        <v>0</v>
      </c>
      <c r="AA18" s="4">
        <f t="shared" si="0"/>
        <v>0</v>
      </c>
      <c r="AB18" s="4">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46" t="str">
        <f>IF('EP Form'!$B37="b",'EP Form'!$B37,"")</f>
        <v/>
      </c>
      <c r="C19" s="102" t="str">
        <f>IF('EP Form'!$B37="b",'EP Form'!$C37,"")</f>
        <v/>
      </c>
      <c r="D19" s="102" t="str">
        <f>IF('EP Form'!$B37="b",'EP Form'!$D37,"")</f>
        <v/>
      </c>
      <c r="E19" s="46" t="str">
        <f>IF('EP Form'!$B37="b",'EP Form'!$E37,"")</f>
        <v/>
      </c>
      <c r="I19" s="123" t="str">
        <f>IF('EP Form'!$I37="b",'EP Form'!$I37,"")</f>
        <v/>
      </c>
      <c r="J19" s="123" t="str">
        <f>IF((AND('EP Form'!$I37="b", 'EP Form'!$J37&lt;6)),'EP Form'!$J37,"")</f>
        <v/>
      </c>
      <c r="K19" s="123" t="str">
        <f>IF((AND('EP Form'!I37="b", 'EP Form'!J37&lt;6)),'EP Form'!K37,"")</f>
        <v/>
      </c>
      <c r="L19" s="124" t="str">
        <f>IF((AND('EP Form'!I37="b", 'EP Form'!J37&lt;6)),'EP Form'!L37,"")</f>
        <v/>
      </c>
      <c r="M19" s="124" t="str">
        <f>IF((AND('EP Form'!I37="b", 'EP Form'!J37&lt;6)),'EP Form'!M37,"")</f>
        <v/>
      </c>
      <c r="N19" s="124" t="str">
        <f>IF((AND('EP Form'!I37="b", 'EP Form'!J37&lt;6)),'EP Form'!N37,"")</f>
        <v/>
      </c>
      <c r="O19" s="124" t="str">
        <f>IF((AND('EP Form'!I37="b", 'EP Form'!J37&lt;6)),'EP Form'!O37,"")</f>
        <v/>
      </c>
      <c r="P19" s="125" t="str">
        <f>IF((AND('EP Form'!$I37="b", 'EP Form'!$J37&lt;6)),'EP Form'!$P37,"")</f>
        <v/>
      </c>
      <c r="T19">
        <f t="shared" si="9"/>
        <v>0</v>
      </c>
      <c r="U19">
        <f t="shared" si="3"/>
        <v>0</v>
      </c>
      <c r="V19">
        <f t="shared" si="4"/>
        <v>0</v>
      </c>
      <c r="W19">
        <f t="shared" si="5"/>
        <v>0</v>
      </c>
      <c r="Y19" s="4">
        <f t="shared" si="6"/>
        <v>0</v>
      </c>
      <c r="Z19" s="4">
        <f t="shared" si="0"/>
        <v>0</v>
      </c>
      <c r="AA19" s="4">
        <f t="shared" si="0"/>
        <v>0</v>
      </c>
      <c r="AB19" s="4">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50" t="s">
        <v>157</v>
      </c>
      <c r="C20" s="115">
        <f>SUM(C14:C19)</f>
        <v>0</v>
      </c>
      <c r="D20" s="115">
        <f>SUM(D14:D19)</f>
        <v>0</v>
      </c>
      <c r="E20" s="49">
        <f>SUM(E14:E19)</f>
        <v>0</v>
      </c>
      <c r="F20" s="56"/>
      <c r="G20" s="1"/>
      <c r="I20" s="123" t="str">
        <f>IF('EP Form'!$I38="b",'EP Form'!$I38,"")</f>
        <v/>
      </c>
      <c r="J20" s="123" t="str">
        <f>IF((AND('EP Form'!$I38="b", 'EP Form'!$J38&lt;6)),'EP Form'!$J38,"")</f>
        <v/>
      </c>
      <c r="K20" s="123" t="str">
        <f>IF((AND('EP Form'!I38="b", 'EP Form'!J38&lt;6)),'EP Form'!K38,"")</f>
        <v/>
      </c>
      <c r="L20" s="124" t="str">
        <f>IF((AND('EP Form'!I38="b", 'EP Form'!J38&lt;6)),'EP Form'!L38,"")</f>
        <v/>
      </c>
      <c r="M20" s="124" t="str">
        <f>IF((AND('EP Form'!I38="b", 'EP Form'!J38&lt;6)),'EP Form'!M38,"")</f>
        <v/>
      </c>
      <c r="N20" s="124" t="str">
        <f>IF((AND('EP Form'!I38="b", 'EP Form'!J38&lt;6)),'EP Form'!N38,"")</f>
        <v/>
      </c>
      <c r="O20" s="124" t="str">
        <f>IF((AND('EP Form'!I38="b", 'EP Form'!J38&lt;6)),'EP Form'!O38,"")</f>
        <v/>
      </c>
      <c r="P20" s="125" t="str">
        <f>IF((AND('EP Form'!$I38="b", 'EP Form'!$J38&lt;6)),'EP Form'!$P38,"")</f>
        <v/>
      </c>
      <c r="T20">
        <f t="shared" si="9"/>
        <v>0</v>
      </c>
      <c r="U20">
        <f t="shared" si="3"/>
        <v>0</v>
      </c>
      <c r="V20">
        <f t="shared" si="4"/>
        <v>0</v>
      </c>
      <c r="W20">
        <f t="shared" si="5"/>
        <v>0</v>
      </c>
      <c r="Y20" s="4">
        <f t="shared" si="6"/>
        <v>0</v>
      </c>
      <c r="Z20" s="4">
        <f t="shared" si="0"/>
        <v>0</v>
      </c>
      <c r="AA20" s="4">
        <f t="shared" si="0"/>
        <v>0</v>
      </c>
      <c r="AB20" s="4">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31"/>
      <c r="G21" s="32"/>
      <c r="T21" s="118">
        <f>SUM(T14:T20)</f>
        <v>0</v>
      </c>
      <c r="U21" s="118">
        <f t="shared" ref="U21:W21" si="10">SUM(U14:U20)</f>
        <v>0</v>
      </c>
      <c r="V21" s="118">
        <f t="shared" si="10"/>
        <v>0</v>
      </c>
      <c r="W21" s="118">
        <f t="shared" si="10"/>
        <v>0</v>
      </c>
      <c r="Y21" s="118">
        <f>SUM(Y14:Y20)</f>
        <v>0</v>
      </c>
      <c r="Z21" s="118">
        <f t="shared" ref="Z21:AB21" si="11">SUM(Z14:Z20)</f>
        <v>0</v>
      </c>
      <c r="AA21" s="118">
        <f t="shared" si="11"/>
        <v>0</v>
      </c>
      <c r="AB21" s="118">
        <f t="shared" si="11"/>
        <v>0</v>
      </c>
      <c r="AD21" s="118">
        <f>SUM(AD14:AD20)</f>
        <v>0</v>
      </c>
      <c r="AE21" s="118">
        <f t="shared" ref="AE21:AG21" si="12">SUM(AE14:AE20)</f>
        <v>0</v>
      </c>
      <c r="AF21" s="118">
        <f t="shared" si="12"/>
        <v>0</v>
      </c>
      <c r="AG21" s="118">
        <f t="shared" si="12"/>
        <v>0</v>
      </c>
      <c r="AI21" s="118">
        <f>SUM(AI14:AI20)</f>
        <v>0</v>
      </c>
      <c r="AJ21" s="118">
        <f t="shared" ref="AJ21:AL21" si="13">SUM(AJ14:AJ20)</f>
        <v>0</v>
      </c>
      <c r="AK21" s="118">
        <f t="shared" si="13"/>
        <v>0</v>
      </c>
      <c r="AL21" s="118">
        <f t="shared" si="13"/>
        <v>0</v>
      </c>
    </row>
    <row r="22" spans="2:38" ht="13.8" x14ac:dyDescent="0.25">
      <c r="F22" s="31"/>
      <c r="G22" s="32"/>
      <c r="T22" s="29" t="s">
        <v>32</v>
      </c>
      <c r="U22" s="29" t="s">
        <v>39</v>
      </c>
      <c r="V22" s="29" t="s">
        <v>40</v>
      </c>
      <c r="W22" s="29" t="s">
        <v>34</v>
      </c>
      <c r="Y22" s="29" t="s">
        <v>32</v>
      </c>
      <c r="Z22" s="29" t="s">
        <v>39</v>
      </c>
      <c r="AA22" s="29" t="s">
        <v>40</v>
      </c>
      <c r="AB22" s="29" t="s">
        <v>34</v>
      </c>
      <c r="AD22" s="29" t="s">
        <v>32</v>
      </c>
      <c r="AE22" s="29" t="s">
        <v>39</v>
      </c>
      <c r="AF22" s="29" t="s">
        <v>40</v>
      </c>
      <c r="AG22" s="29" t="s">
        <v>34</v>
      </c>
      <c r="AI22" s="29" t="s">
        <v>32</v>
      </c>
      <c r="AJ22" s="29" t="s">
        <v>39</v>
      </c>
      <c r="AK22" s="29" t="s">
        <v>40</v>
      </c>
      <c r="AL22" s="29" t="s">
        <v>34</v>
      </c>
    </row>
    <row r="23" spans="2:38" ht="24.6" x14ac:dyDescent="0.4">
      <c r="B23" s="67" t="str">
        <f>B8</f>
        <v>PANEL B</v>
      </c>
      <c r="C23" s="68"/>
      <c r="D23" s="69"/>
      <c r="E23" s="68"/>
      <c r="F23" s="70"/>
      <c r="G23" s="77" t="s">
        <v>75</v>
      </c>
      <c r="H23" s="78" t="str">
        <f>E15</f>
        <v/>
      </c>
      <c r="I23" s="51"/>
      <c r="J23" s="67" t="s">
        <v>100</v>
      </c>
      <c r="K23" s="68"/>
      <c r="L23" s="68"/>
      <c r="M23" s="71" t="str">
        <f>B23</f>
        <v>PANEL B</v>
      </c>
      <c r="N23" s="68"/>
      <c r="O23" s="68"/>
      <c r="P23" s="68"/>
      <c r="Q23" s="68"/>
      <c r="R23" s="68"/>
    </row>
    <row r="24" spans="2:38" ht="13.8" x14ac:dyDescent="0.25">
      <c r="D24" s="41"/>
      <c r="F24" s="31"/>
      <c r="G24" s="32"/>
      <c r="I24" s="4"/>
    </row>
    <row r="25" spans="2:38" ht="24.6" x14ac:dyDescent="0.4">
      <c r="D25" s="41"/>
      <c r="E25" s="342" t="s">
        <v>96</v>
      </c>
      <c r="F25" s="342"/>
      <c r="I25" s="4"/>
      <c r="J25" s="65" t="s">
        <v>106</v>
      </c>
      <c r="M25" s="3"/>
      <c r="N25" s="3"/>
      <c r="O25" s="65" t="s">
        <v>107</v>
      </c>
      <c r="P25" s="9"/>
      <c r="Q25" s="65"/>
    </row>
    <row r="26" spans="2:38" ht="13.8" x14ac:dyDescent="0.25">
      <c r="C26" s="33"/>
      <c r="D26" s="41"/>
      <c r="E26" s="343">
        <f>D20</f>
        <v>0</v>
      </c>
      <c r="F26" s="343"/>
      <c r="I26" s="4"/>
      <c r="M26" s="3"/>
      <c r="N26" s="4"/>
      <c r="R26" s="3"/>
    </row>
    <row r="27" spans="2:38" ht="13.8" x14ac:dyDescent="0.25">
      <c r="B27" s="27"/>
      <c r="D27" s="41"/>
      <c r="E27" s="343"/>
      <c r="F27" s="343"/>
      <c r="I27" s="4"/>
      <c r="M27" s="3"/>
      <c r="N27" s="4"/>
      <c r="R27" s="3"/>
    </row>
    <row r="28" spans="2:38" ht="13.95" customHeight="1" x14ac:dyDescent="0.25">
      <c r="B28" s="27"/>
      <c r="D28" s="41"/>
      <c r="E28" s="35"/>
      <c r="I28" s="41"/>
      <c r="J28" s="66"/>
      <c r="L28" s="368">
        <f>V21</f>
        <v>0</v>
      </c>
      <c r="M28" s="3"/>
      <c r="N28" s="41"/>
      <c r="O28" s="66"/>
      <c r="Q28" s="345">
        <f>AA21</f>
        <v>0</v>
      </c>
      <c r="R28" s="3"/>
      <c r="U28" s="16"/>
    </row>
    <row r="29" spans="2:38" ht="13.95" customHeight="1" x14ac:dyDescent="0.25">
      <c r="B29" s="27"/>
      <c r="D29" s="41"/>
      <c r="I29" s="41"/>
      <c r="J29" s="346">
        <f>T21</f>
        <v>0</v>
      </c>
      <c r="L29" s="368"/>
      <c r="M29" s="3"/>
      <c r="N29" s="41"/>
      <c r="O29" s="345">
        <f>Y21</f>
        <v>0</v>
      </c>
      <c r="Q29" s="364"/>
      <c r="R29" s="3"/>
      <c r="U29" s="16"/>
    </row>
    <row r="30" spans="2:38" ht="13.95" customHeight="1" x14ac:dyDescent="0.25">
      <c r="B30" s="27"/>
      <c r="D30" s="41"/>
      <c r="I30" s="4"/>
      <c r="J30" s="346"/>
      <c r="L30" s="41"/>
      <c r="M30" s="3"/>
      <c r="N30" s="4"/>
      <c r="O30" s="364"/>
      <c r="Q30" s="41"/>
      <c r="R30" s="3"/>
      <c r="U30" s="16"/>
    </row>
    <row r="31" spans="2:38" ht="15" customHeight="1" x14ac:dyDescent="0.25">
      <c r="B31" s="39"/>
      <c r="D31" s="16"/>
      <c r="I31" s="4"/>
      <c r="L31" s="16"/>
      <c r="M31" s="3"/>
      <c r="N31" s="4"/>
      <c r="Q31" s="16"/>
      <c r="R31" s="3"/>
      <c r="U31" s="16"/>
    </row>
    <row r="32" spans="2:38" ht="13.95" customHeight="1" x14ac:dyDescent="0.25">
      <c r="B32" s="39"/>
      <c r="I32" s="4"/>
      <c r="L32" s="345">
        <f>W21</f>
        <v>0</v>
      </c>
      <c r="M32" s="345"/>
      <c r="N32" s="4"/>
      <c r="Q32" s="367">
        <f>AB21</f>
        <v>0</v>
      </c>
      <c r="R32" s="354"/>
      <c r="U32" s="34"/>
    </row>
    <row r="33" spans="2:22" ht="13.95" customHeight="1" x14ac:dyDescent="0.25">
      <c r="B33" s="63"/>
      <c r="C33" s="63"/>
      <c r="D33" s="351"/>
      <c r="E33" s="351"/>
      <c r="I33" s="4"/>
      <c r="L33" s="345"/>
      <c r="M33" s="345"/>
      <c r="N33" s="4"/>
      <c r="Q33" s="354"/>
      <c r="R33" s="354"/>
    </row>
    <row r="34" spans="2:22" ht="13.8" x14ac:dyDescent="0.25">
      <c r="B34" s="63"/>
      <c r="C34" s="63"/>
      <c r="D34" s="351"/>
      <c r="E34" s="351"/>
      <c r="I34" s="4"/>
      <c r="L34" s="34"/>
      <c r="M34" s="3"/>
      <c r="N34" s="4"/>
      <c r="Q34" s="34"/>
      <c r="R34" s="3"/>
    </row>
    <row r="35" spans="2:22" ht="13.8" x14ac:dyDescent="0.25">
      <c r="D35" s="41"/>
      <c r="I35" s="4"/>
      <c r="M35" s="3"/>
      <c r="N35" s="4"/>
      <c r="R35" s="3"/>
    </row>
    <row r="36" spans="2:22" ht="13.95" customHeight="1" x14ac:dyDescent="0.25">
      <c r="C36" s="33"/>
      <c r="D36" s="41"/>
      <c r="I36" s="4"/>
      <c r="J36" s="345">
        <f>U21</f>
        <v>0</v>
      </c>
      <c r="K36" s="345" t="str">
        <f>M14</f>
        <v/>
      </c>
      <c r="L36" s="345"/>
      <c r="M36" s="3"/>
      <c r="N36" s="4"/>
      <c r="O36" s="345">
        <f>Z21</f>
        <v>0</v>
      </c>
      <c r="P36" s="345"/>
      <c r="R36" s="3"/>
    </row>
    <row r="37" spans="2:22" ht="24.6" x14ac:dyDescent="0.4">
      <c r="B37" s="27"/>
      <c r="D37" s="41"/>
      <c r="I37" s="4"/>
      <c r="J37" s="345"/>
      <c r="K37" s="345"/>
      <c r="L37" s="345"/>
      <c r="M37" s="3"/>
      <c r="N37" s="4"/>
      <c r="O37" s="364"/>
      <c r="P37" s="345"/>
      <c r="R37" s="3"/>
      <c r="V37" s="65"/>
    </row>
    <row r="38" spans="2:22" ht="13.8" x14ac:dyDescent="0.25">
      <c r="B38" s="27"/>
      <c r="D38" s="41"/>
      <c r="E38" s="35"/>
      <c r="I38" s="41"/>
      <c r="M38" s="3"/>
      <c r="N38" s="41"/>
      <c r="R38" s="3"/>
      <c r="U38" s="16"/>
    </row>
    <row r="39" spans="2:22" ht="13.95" customHeight="1" x14ac:dyDescent="0.25">
      <c r="B39" s="366">
        <f>C20</f>
        <v>0</v>
      </c>
      <c r="C39" s="350" t="s">
        <v>31</v>
      </c>
      <c r="D39" s="41"/>
      <c r="I39" s="41"/>
      <c r="M39" s="3"/>
      <c r="N39" s="41"/>
      <c r="R39" s="3"/>
      <c r="U39" s="16"/>
    </row>
    <row r="40" spans="2:22" ht="13.95" customHeight="1" x14ac:dyDescent="0.25">
      <c r="B40" s="366"/>
      <c r="C40" s="350"/>
      <c r="D40" s="41"/>
      <c r="I40" s="4"/>
      <c r="L40" s="41"/>
      <c r="M40" s="3"/>
      <c r="N40" s="4"/>
      <c r="Q40" s="41"/>
      <c r="R40" s="3"/>
      <c r="U40" s="16"/>
    </row>
    <row r="41" spans="2:22" ht="15" customHeight="1" x14ac:dyDescent="0.25">
      <c r="B41" s="366"/>
      <c r="C41" s="350"/>
      <c r="D41" s="16"/>
      <c r="I41" s="4"/>
      <c r="L41" s="16"/>
      <c r="M41" s="3"/>
      <c r="N41" s="4"/>
      <c r="Q41" s="16"/>
      <c r="R41" s="3"/>
      <c r="U41" s="16"/>
    </row>
    <row r="42" spans="2:22" ht="13.95" customHeight="1" x14ac:dyDescent="0.25">
      <c r="B42" s="366"/>
      <c r="C42" s="350"/>
      <c r="I42" s="4"/>
      <c r="M42" s="3"/>
      <c r="N42" s="4"/>
      <c r="R42" s="3"/>
      <c r="U42" s="34"/>
    </row>
    <row r="43" spans="2:22" ht="24.6" customHeight="1" x14ac:dyDescent="0.25">
      <c r="B43" s="366"/>
      <c r="C43" s="350"/>
      <c r="D43" s="41"/>
      <c r="I43" s="4"/>
      <c r="M43" s="3"/>
      <c r="N43" s="4"/>
      <c r="R43" s="3"/>
    </row>
    <row r="44" spans="2:22" ht="24.6" x14ac:dyDescent="0.4">
      <c r="C44" s="33"/>
      <c r="D44" s="41"/>
      <c r="I44" s="4"/>
      <c r="J44" s="65" t="s">
        <v>108</v>
      </c>
      <c r="M44" s="3"/>
      <c r="N44" s="3"/>
      <c r="O44" s="65" t="s">
        <v>134</v>
      </c>
      <c r="P44" s="3"/>
      <c r="Q44" s="3"/>
    </row>
    <row r="45" spans="2:22" ht="13.8" x14ac:dyDescent="0.25">
      <c r="B45" s="27"/>
      <c r="D45" s="41"/>
      <c r="I45" s="4"/>
      <c r="M45" s="3"/>
    </row>
    <row r="46" spans="2:22" ht="21" x14ac:dyDescent="0.25">
      <c r="B46" s="27"/>
      <c r="D46" s="41"/>
      <c r="E46" s="35"/>
      <c r="I46" s="4"/>
      <c r="M46" s="3"/>
      <c r="N46" s="354" t="s">
        <v>128</v>
      </c>
      <c r="O46" s="354"/>
      <c r="P46" s="354"/>
      <c r="Q46" s="353" t="e">
        <f>'EP Form'!Y20</f>
        <v>#N/A</v>
      </c>
      <c r="R46" s="353"/>
      <c r="S46" s="353"/>
      <c r="T46" s="89"/>
      <c r="U46" s="16"/>
    </row>
    <row r="47" spans="2:22" ht="21" x14ac:dyDescent="0.25">
      <c r="B47" s="27"/>
      <c r="D47" s="41"/>
      <c r="I47" s="41"/>
      <c r="J47" s="66"/>
      <c r="L47" s="345">
        <f>AF21</f>
        <v>0</v>
      </c>
      <c r="M47" s="3"/>
      <c r="N47" s="354" t="s">
        <v>129</v>
      </c>
      <c r="O47" s="354"/>
      <c r="P47" s="354"/>
      <c r="Q47" s="353" t="e">
        <f>'EP Form'!Y25</f>
        <v>#N/A</v>
      </c>
      <c r="R47" s="353"/>
      <c r="S47" s="353"/>
      <c r="T47" s="89"/>
      <c r="U47" s="16"/>
    </row>
    <row r="48" spans="2:22" ht="19.2" customHeight="1" x14ac:dyDescent="0.25">
      <c r="B48" s="27"/>
      <c r="D48" s="41"/>
      <c r="I48" s="41"/>
      <c r="J48" s="345">
        <f>AD21</f>
        <v>0</v>
      </c>
      <c r="L48" s="345"/>
      <c r="M48" s="3"/>
      <c r="N48" s="354" t="s">
        <v>130</v>
      </c>
      <c r="O48" s="354"/>
      <c r="P48" s="354"/>
      <c r="Q48" s="360" t="e">
        <f>'EP Form'!Y30</f>
        <v>#N/A</v>
      </c>
      <c r="R48" s="360"/>
      <c r="S48" s="360"/>
      <c r="T48" s="89"/>
      <c r="U48" s="16"/>
    </row>
    <row r="49" spans="2:21" ht="15" customHeight="1" x14ac:dyDescent="0.25">
      <c r="B49" s="39"/>
      <c r="D49" s="16"/>
      <c r="I49" s="4"/>
      <c r="J49" s="345"/>
      <c r="L49" s="41"/>
      <c r="M49" s="3"/>
      <c r="Q49" s="360"/>
      <c r="R49" s="360"/>
      <c r="S49" s="360"/>
      <c r="U49" s="16"/>
    </row>
    <row r="50" spans="2:21" ht="15" customHeight="1" x14ac:dyDescent="0.25">
      <c r="B50" s="39"/>
      <c r="D50" s="16"/>
      <c r="I50" s="4"/>
      <c r="J50" s="175"/>
      <c r="L50" s="41"/>
      <c r="M50" s="3"/>
      <c r="Q50" s="174"/>
      <c r="R50" s="174"/>
      <c r="S50" s="174"/>
      <c r="U50" s="16"/>
    </row>
    <row r="51" spans="2:21" ht="19.2" x14ac:dyDescent="0.35">
      <c r="B51" s="39"/>
      <c r="I51" s="4"/>
      <c r="L51" s="16"/>
      <c r="M51" s="3"/>
      <c r="N51" s="80"/>
      <c r="O51" s="356" t="s">
        <v>174</v>
      </c>
      <c r="P51" s="356"/>
      <c r="Q51" s="361">
        <f>'EP Form'!$D$15</f>
        <v>0</v>
      </c>
      <c r="R51" s="362"/>
      <c r="S51" s="362"/>
      <c r="U51" s="34"/>
    </row>
    <row r="52" spans="2:21" ht="19.2" x14ac:dyDescent="0.35">
      <c r="B52" s="63"/>
      <c r="C52" s="63"/>
      <c r="D52" s="351"/>
      <c r="E52" s="351"/>
      <c r="I52" s="4"/>
      <c r="L52" s="345">
        <f>AG21</f>
        <v>0</v>
      </c>
      <c r="M52" s="345"/>
      <c r="N52" s="80"/>
      <c r="O52" s="358" t="s">
        <v>175</v>
      </c>
      <c r="P52" s="358"/>
      <c r="Q52" s="361">
        <f>'EP Form'!$G$15</f>
        <v>0</v>
      </c>
      <c r="R52" s="362"/>
      <c r="S52" s="362"/>
    </row>
    <row r="53" spans="2:21" ht="19.2" x14ac:dyDescent="0.35">
      <c r="B53" s="63"/>
      <c r="C53" s="63"/>
      <c r="D53" s="351"/>
      <c r="E53" s="351"/>
      <c r="I53" s="4"/>
      <c r="L53" s="345"/>
      <c r="M53" s="345"/>
      <c r="N53" s="358" t="s">
        <v>176</v>
      </c>
      <c r="O53" s="358"/>
      <c r="P53" s="358"/>
      <c r="Q53" s="361">
        <f>'EP Form'!$J$15</f>
        <v>0</v>
      </c>
      <c r="R53" s="362"/>
      <c r="S53" s="362"/>
    </row>
    <row r="54" spans="2:21" ht="19.2" x14ac:dyDescent="0.35">
      <c r="D54" s="41"/>
      <c r="I54" s="4"/>
      <c r="L54" s="34"/>
      <c r="M54" s="3"/>
      <c r="N54" s="358" t="s">
        <v>177</v>
      </c>
      <c r="O54" s="358"/>
      <c r="P54" s="358"/>
      <c r="Q54" s="363">
        <f>'EP Form'!$M$15</f>
        <v>0</v>
      </c>
      <c r="R54" s="363"/>
      <c r="S54" s="363"/>
    </row>
    <row r="55" spans="2:21" ht="19.2" x14ac:dyDescent="0.35">
      <c r="B55" s="27"/>
      <c r="D55" s="41"/>
      <c r="I55" s="4"/>
      <c r="J55" s="345">
        <f>AE21</f>
        <v>0</v>
      </c>
      <c r="K55" s="365" t="str">
        <f>M16</f>
        <v/>
      </c>
      <c r="M55" s="3"/>
      <c r="N55" s="172"/>
      <c r="O55" s="358" t="s">
        <v>178</v>
      </c>
      <c r="P55" s="358"/>
      <c r="Q55" s="361">
        <f>'EP Form'!$P$15</f>
        <v>0</v>
      </c>
      <c r="R55" s="362"/>
      <c r="S55" s="362"/>
    </row>
    <row r="56" spans="2:21" ht="13.8" x14ac:dyDescent="0.25">
      <c r="B56" s="27"/>
      <c r="D56" s="41"/>
      <c r="E56" s="35"/>
      <c r="I56" s="4"/>
      <c r="J56" s="364"/>
      <c r="K56" s="365"/>
      <c r="M56" s="3"/>
      <c r="U56" s="16"/>
    </row>
    <row r="57" spans="2:21" ht="13.8" x14ac:dyDescent="0.25">
      <c r="B57" s="27"/>
      <c r="D57" s="41"/>
      <c r="I57" s="41"/>
      <c r="M57" s="3"/>
      <c r="U57" s="16"/>
    </row>
    <row r="58" spans="2:21" ht="13.8" x14ac:dyDescent="0.25">
      <c r="B58" s="27"/>
      <c r="D58" s="41"/>
      <c r="I58" s="41"/>
      <c r="M58" s="3"/>
      <c r="U58" s="16"/>
    </row>
    <row r="59" spans="2:21" ht="13.8" x14ac:dyDescent="0.25">
      <c r="B59" s="39"/>
      <c r="I59" s="4"/>
      <c r="L59" s="16"/>
      <c r="M59" s="3"/>
      <c r="U59" s="34"/>
    </row>
    <row r="60" spans="2:21" ht="13.8" x14ac:dyDescent="0.25">
      <c r="B60" s="63"/>
      <c r="C60" s="63"/>
      <c r="D60" s="351"/>
      <c r="E60" s="351"/>
      <c r="I60" s="4"/>
      <c r="M60" s="3"/>
    </row>
    <row r="61" spans="2:21" ht="13.8" x14ac:dyDescent="0.25">
      <c r="B61" s="63"/>
      <c r="C61" s="63"/>
      <c r="D61" s="351"/>
      <c r="E61" s="351"/>
      <c r="I61" s="4"/>
      <c r="M61" s="3"/>
    </row>
    <row r="62" spans="2:21" ht="16.95" customHeight="1" x14ac:dyDescent="0.25">
      <c r="B62" s="19"/>
      <c r="I62" s="52"/>
      <c r="M62" s="3"/>
      <c r="N62" s="3"/>
      <c r="O62" s="3"/>
      <c r="P62" s="3"/>
      <c r="Q62" s="3"/>
    </row>
    <row r="63" spans="2:21" ht="17.399999999999999" x14ac:dyDescent="0.3">
      <c r="B63" s="38" t="s">
        <v>88</v>
      </c>
      <c r="C63" s="11"/>
      <c r="D63" s="11"/>
      <c r="E63" s="11"/>
      <c r="F63" s="11"/>
      <c r="G63" s="11"/>
      <c r="H63" s="11"/>
      <c r="I63" s="14"/>
      <c r="J63" s="11"/>
      <c r="K63" s="11"/>
      <c r="L63" s="11"/>
      <c r="M63" s="11"/>
      <c r="N63" s="11"/>
      <c r="O63" s="11"/>
      <c r="P63" s="11"/>
      <c r="Q63" s="11"/>
      <c r="R63" s="11"/>
      <c r="S63" s="11"/>
    </row>
    <row r="65" spans="2:19" x14ac:dyDescent="0.25">
      <c r="H65" s="4" t="s">
        <v>89</v>
      </c>
    </row>
    <row r="66" spans="2:19" x14ac:dyDescent="0.25">
      <c r="H66" s="4" t="s">
        <v>92</v>
      </c>
    </row>
    <row r="68" spans="2:19" x14ac:dyDescent="0.25">
      <c r="H68" s="4" t="s">
        <v>74</v>
      </c>
    </row>
    <row r="69" spans="2:19" x14ac:dyDescent="0.25">
      <c r="H69" s="4"/>
    </row>
    <row r="70" spans="2:19" x14ac:dyDescent="0.25">
      <c r="H70" s="4"/>
    </row>
    <row r="71" spans="2:19" x14ac:dyDescent="0.25">
      <c r="H71" s="4"/>
    </row>
    <row r="72" spans="2:19" x14ac:dyDescent="0.25">
      <c r="H72" s="4"/>
    </row>
    <row r="73" spans="2:19" ht="16.8" x14ac:dyDescent="0.3">
      <c r="B73" s="47" t="s">
        <v>30</v>
      </c>
      <c r="C73" s="48" t="s">
        <v>53</v>
      </c>
      <c r="D73" s="48" t="s">
        <v>41</v>
      </c>
      <c r="E73" s="48" t="s">
        <v>42</v>
      </c>
      <c r="F73" s="48" t="s">
        <v>43</v>
      </c>
      <c r="G73" s="48" t="s">
        <v>44</v>
      </c>
      <c r="H73" s="48" t="s">
        <v>45</v>
      </c>
      <c r="I73" s="48" t="s">
        <v>46</v>
      </c>
      <c r="J73" s="48" t="s">
        <v>47</v>
      </c>
      <c r="K73" s="48" t="s">
        <v>48</v>
      </c>
      <c r="L73" s="48" t="s">
        <v>49</v>
      </c>
      <c r="M73" s="48" t="s">
        <v>50</v>
      </c>
      <c r="N73" s="48" t="s">
        <v>51</v>
      </c>
      <c r="O73" s="48" t="s">
        <v>52</v>
      </c>
    </row>
    <row r="74" spans="2:19" ht="16.8" x14ac:dyDescent="0.3">
      <c r="B74" s="44" t="s">
        <v>34</v>
      </c>
      <c r="C74" s="226">
        <f>'EP Form'!C69</f>
        <v>0</v>
      </c>
      <c r="D74" s="101">
        <f>'EP Form'!F69</f>
        <v>0</v>
      </c>
      <c r="E74" s="101">
        <f>'EP Form'!G69</f>
        <v>0</v>
      </c>
      <c r="F74" s="101">
        <f>'EP Form'!H69</f>
        <v>0</v>
      </c>
      <c r="G74" s="101">
        <f>'EP Form'!I69</f>
        <v>0</v>
      </c>
      <c r="H74" s="101">
        <f>'EP Form'!J69</f>
        <v>0</v>
      </c>
      <c r="I74" s="101">
        <f>'EP Form'!K69</f>
        <v>0</v>
      </c>
      <c r="J74" s="101">
        <f>'EP Form'!L69</f>
        <v>0</v>
      </c>
      <c r="K74" s="101">
        <f>'EP Form'!M69</f>
        <v>0</v>
      </c>
      <c r="L74" s="101">
        <f>'EP Form'!N69</f>
        <v>0</v>
      </c>
      <c r="M74" s="101">
        <f>'EP Form'!O69</f>
        <v>0</v>
      </c>
      <c r="N74" s="101">
        <f>'EP Form'!P69</f>
        <v>0</v>
      </c>
      <c r="O74" s="101">
        <f>'EP Form'!Q69</f>
        <v>0</v>
      </c>
    </row>
    <row r="75" spans="2:19" ht="16.8" x14ac:dyDescent="0.3">
      <c r="B75" s="44"/>
      <c r="C75" s="101"/>
      <c r="D75" s="101"/>
      <c r="E75" s="101"/>
      <c r="F75" s="101"/>
      <c r="G75" s="101"/>
      <c r="H75" s="101"/>
      <c r="I75" s="101"/>
      <c r="J75" s="101"/>
      <c r="K75" s="101"/>
      <c r="L75" s="101"/>
      <c r="M75" s="101"/>
      <c r="N75" s="101"/>
      <c r="O75" s="101"/>
    </row>
    <row r="76" spans="2:19" ht="13.8" x14ac:dyDescent="0.25">
      <c r="B76" s="3"/>
      <c r="C76" s="3"/>
      <c r="D76" s="3"/>
      <c r="E76" s="3"/>
      <c r="F76" s="3"/>
      <c r="G76" s="3"/>
      <c r="H76" s="3"/>
      <c r="I76" s="3"/>
      <c r="J76" s="3"/>
      <c r="K76" s="3"/>
      <c r="L76" s="3"/>
      <c r="M76" s="3"/>
      <c r="N76" s="3"/>
      <c r="O76" s="3"/>
      <c r="P76" s="3"/>
    </row>
    <row r="77" spans="2:19" ht="17.399999999999999" x14ac:dyDescent="0.3">
      <c r="B77" s="38"/>
      <c r="C77" s="11"/>
      <c r="D77" s="11"/>
      <c r="E77" s="11"/>
      <c r="F77" s="11"/>
      <c r="G77" s="11"/>
      <c r="H77" s="11"/>
      <c r="I77" s="14"/>
      <c r="J77" s="11"/>
      <c r="K77" s="11"/>
      <c r="L77" s="11"/>
      <c r="M77" s="11"/>
      <c r="N77" s="11"/>
      <c r="O77" s="11"/>
      <c r="P77" s="11"/>
      <c r="Q77" s="11"/>
      <c r="R77" s="11"/>
      <c r="S77" s="72"/>
    </row>
    <row r="78" spans="2:19" ht="21" customHeight="1" x14ac:dyDescent="0.25">
      <c r="B78" s="3"/>
      <c r="G78" s="61"/>
      <c r="Q78" s="21"/>
    </row>
    <row r="79" spans="2:19" ht="13.8" x14ac:dyDescent="0.25">
      <c r="B79" s="3"/>
      <c r="G79" s="30"/>
      <c r="Q79" s="21"/>
    </row>
    <row r="80" spans="2:19" ht="13.8" x14ac:dyDescent="0.25">
      <c r="B80" s="3"/>
      <c r="G80" s="30"/>
      <c r="P80" s="21"/>
      <c r="Q80" s="21"/>
    </row>
  </sheetData>
  <protectedRanges>
    <protectedRange sqref="E6:E7 M6:M7" name="Range3"/>
  </protectedRanges>
  <mergeCells count="47">
    <mergeCell ref="T12:W12"/>
    <mergeCell ref="Y12:AB12"/>
    <mergeCell ref="AD12:AG12"/>
    <mergeCell ref="AI12:AL12"/>
    <mergeCell ref="M6:Q6"/>
    <mergeCell ref="M7:O7"/>
    <mergeCell ref="B8:I9"/>
    <mergeCell ref="E25:F25"/>
    <mergeCell ref="E26:F27"/>
    <mergeCell ref="L28:L29"/>
    <mergeCell ref="Q28:Q29"/>
    <mergeCell ref="J29:J30"/>
    <mergeCell ref="O29:O30"/>
    <mergeCell ref="Q32:R33"/>
    <mergeCell ref="D33:E33"/>
    <mergeCell ref="D34:E34"/>
    <mergeCell ref="O36:O37"/>
    <mergeCell ref="P36:P37"/>
    <mergeCell ref="B39:B43"/>
    <mergeCell ref="C39:C43"/>
    <mergeCell ref="L47:L48"/>
    <mergeCell ref="J48:J49"/>
    <mergeCell ref="L32:M33"/>
    <mergeCell ref="D61:E61"/>
    <mergeCell ref="N46:P46"/>
    <mergeCell ref="N47:P47"/>
    <mergeCell ref="D52:E52"/>
    <mergeCell ref="L52:M53"/>
    <mergeCell ref="D53:E53"/>
    <mergeCell ref="J55:J56"/>
    <mergeCell ref="K55:K56"/>
    <mergeCell ref="N48:P48"/>
    <mergeCell ref="O52:P52"/>
    <mergeCell ref="N54:P54"/>
    <mergeCell ref="O51:P51"/>
    <mergeCell ref="N53:P53"/>
    <mergeCell ref="Q47:S47"/>
    <mergeCell ref="Q46:S46"/>
    <mergeCell ref="D60:E60"/>
    <mergeCell ref="J36:L37"/>
    <mergeCell ref="Q48:S49"/>
    <mergeCell ref="Q52:S52"/>
    <mergeCell ref="Q53:S53"/>
    <mergeCell ref="Q54:S54"/>
    <mergeCell ref="Q55:S55"/>
    <mergeCell ref="Q51:S51"/>
    <mergeCell ref="O55:P55"/>
  </mergeCells>
  <pageMargins left="0.25" right="0.25" top="0.25" bottom="0.25" header="0.3" footer="0.3"/>
  <pageSetup scale="6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L80"/>
  <sheetViews>
    <sheetView showGridLines="0" zoomScale="70" zoomScaleNormal="70" workbookViewId="0">
      <selection activeCell="J48" sqref="J48:J49"/>
    </sheetView>
  </sheetViews>
  <sheetFormatPr defaultRowHeight="13.2" x14ac:dyDescent="0.25"/>
  <cols>
    <col min="1" max="1" width="2.88671875" customWidth="1"/>
    <col min="2" max="2" width="18.21875" bestFit="1" customWidth="1"/>
    <col min="5" max="5" width="8.88671875" customWidth="1"/>
    <col min="9" max="9" width="11.5546875" bestFit="1" customWidth="1"/>
    <col min="10" max="10" width="11" customWidth="1"/>
    <col min="11" max="11" width="10" bestFit="1" customWidth="1"/>
    <col min="12" max="12" width="10.88671875" bestFit="1" customWidth="1"/>
    <col min="13" max="13" width="7.88671875" customWidth="1"/>
    <col min="14" max="14" width="7.6640625" customWidth="1"/>
    <col min="15" max="15" width="8.33203125" customWidth="1"/>
    <col min="16" max="17" width="10" bestFit="1" customWidth="1"/>
    <col min="18" max="18" width="2.6640625" customWidth="1"/>
    <col min="20" max="39" width="0" hidden="1" customWidth="1"/>
  </cols>
  <sheetData>
    <row r="1" spans="2:38" ht="8.4" customHeight="1" x14ac:dyDescent="0.25"/>
    <row r="2" spans="2:38" x14ac:dyDescent="0.25">
      <c r="B2" s="12"/>
      <c r="C2" s="10"/>
      <c r="D2" s="10"/>
      <c r="E2" s="10"/>
      <c r="F2" s="10"/>
      <c r="G2" s="10"/>
      <c r="H2" s="10"/>
      <c r="I2" s="10"/>
      <c r="J2" s="10"/>
      <c r="K2" s="10"/>
      <c r="L2" s="10"/>
      <c r="M2" s="10"/>
      <c r="N2" s="10"/>
      <c r="O2" s="13"/>
      <c r="P2" s="12"/>
      <c r="Q2" s="10"/>
      <c r="R2" s="72"/>
    </row>
    <row r="3" spans="2:38" x14ac:dyDescent="0.25">
      <c r="B3" s="10"/>
      <c r="C3" s="10"/>
      <c r="D3" s="10"/>
      <c r="E3" s="10"/>
      <c r="F3" s="10"/>
      <c r="G3" s="10"/>
      <c r="H3" s="10"/>
      <c r="I3" s="10"/>
      <c r="J3" s="10"/>
      <c r="K3" s="10"/>
      <c r="L3" s="10"/>
      <c r="M3" s="10"/>
      <c r="N3" s="10"/>
      <c r="O3" s="10"/>
      <c r="P3" s="12"/>
      <c r="Q3" s="10"/>
      <c r="R3" s="72"/>
    </row>
    <row r="4" spans="2:38" x14ac:dyDescent="0.25">
      <c r="B4" s="10"/>
      <c r="C4" s="10"/>
      <c r="D4" s="10"/>
      <c r="E4" s="10"/>
      <c r="F4" s="10"/>
      <c r="G4" s="10"/>
      <c r="H4" s="10"/>
      <c r="I4" s="10"/>
      <c r="J4" s="10"/>
      <c r="K4" s="10"/>
      <c r="L4" s="10"/>
      <c r="M4" s="10"/>
      <c r="N4" s="10"/>
      <c r="O4" s="10"/>
      <c r="P4" s="10"/>
      <c r="Q4" s="10"/>
      <c r="R4" s="72"/>
    </row>
    <row r="6" spans="2:38" ht="17.399999999999999" x14ac:dyDescent="0.3">
      <c r="B6" s="64" t="s">
        <v>1</v>
      </c>
      <c r="C6" s="64"/>
      <c r="D6" s="64"/>
      <c r="E6" s="74">
        <f>'EP Form'!E6</f>
        <v>0</v>
      </c>
      <c r="F6" s="74"/>
      <c r="G6" s="74"/>
      <c r="H6" s="74"/>
      <c r="I6" s="64"/>
      <c r="J6" s="64"/>
      <c r="K6" s="64"/>
      <c r="L6" s="236" t="s">
        <v>9</v>
      </c>
      <c r="M6" s="340">
        <f>'EP Form'!E10</f>
        <v>0</v>
      </c>
      <c r="N6" s="340"/>
      <c r="O6" s="340"/>
      <c r="P6" s="340"/>
      <c r="Q6" s="340"/>
    </row>
    <row r="7" spans="2:38" ht="17.399999999999999" x14ac:dyDescent="0.3">
      <c r="B7" s="64" t="s">
        <v>10</v>
      </c>
      <c r="C7" s="64"/>
      <c r="D7" s="64"/>
      <c r="E7" s="75">
        <f>'EP Form'!E7</f>
        <v>0</v>
      </c>
      <c r="F7" s="75"/>
      <c r="G7" s="75"/>
      <c r="H7" s="75"/>
      <c r="I7" s="64"/>
      <c r="J7" s="64"/>
      <c r="K7" s="64"/>
      <c r="L7" s="236" t="s">
        <v>7</v>
      </c>
      <c r="M7" s="348">
        <f>'EP Form'!E11</f>
        <v>0</v>
      </c>
      <c r="N7" s="348"/>
      <c r="O7" s="348"/>
      <c r="P7" s="75"/>
      <c r="Q7" s="237"/>
    </row>
    <row r="8" spans="2:38" ht="36" customHeight="1" x14ac:dyDescent="0.4">
      <c r="B8" s="341" t="s">
        <v>109</v>
      </c>
      <c r="C8" s="341"/>
      <c r="D8" s="341"/>
      <c r="E8" s="341"/>
      <c r="F8" s="341"/>
      <c r="G8" s="341"/>
      <c r="H8" s="341"/>
      <c r="I8" s="341"/>
      <c r="L8" s="239" t="s">
        <v>219</v>
      </c>
      <c r="M8" s="240">
        <v>4</v>
      </c>
      <c r="N8" s="235" t="s">
        <v>220</v>
      </c>
      <c r="O8" s="240">
        <f>'EP Form'!Q16</f>
        <v>0</v>
      </c>
    </row>
    <row r="9" spans="2:38" ht="16.350000000000001" customHeight="1" x14ac:dyDescent="0.25">
      <c r="B9" s="341"/>
      <c r="C9" s="341"/>
      <c r="D9" s="341"/>
      <c r="E9" s="341"/>
      <c r="F9" s="341"/>
      <c r="G9" s="341"/>
      <c r="H9" s="341"/>
      <c r="I9" s="341"/>
    </row>
    <row r="10" spans="2:38" ht="17.399999999999999" x14ac:dyDescent="0.3">
      <c r="B10" s="38" t="s">
        <v>87</v>
      </c>
      <c r="C10" s="11"/>
      <c r="D10" s="11"/>
      <c r="E10" s="11"/>
      <c r="F10" s="11"/>
      <c r="G10" s="11"/>
      <c r="H10" s="38"/>
      <c r="I10" s="20"/>
      <c r="J10" s="11"/>
      <c r="K10" s="11"/>
      <c r="L10" s="11"/>
      <c r="M10" s="11"/>
      <c r="N10" s="11"/>
      <c r="O10" s="11"/>
      <c r="P10" s="11"/>
      <c r="Q10" s="36"/>
      <c r="R10" s="36"/>
      <c r="U10" s="4"/>
    </row>
    <row r="11" spans="2:38" ht="7.95" customHeight="1" x14ac:dyDescent="0.25"/>
    <row r="12" spans="2:38" ht="16.350000000000001" customHeight="1" x14ac:dyDescent="0.3">
      <c r="B12" s="43" t="s">
        <v>85</v>
      </c>
      <c r="C12" s="23"/>
      <c r="D12" s="23"/>
      <c r="E12" s="24"/>
      <c r="F12" s="57"/>
      <c r="I12" s="22" t="s">
        <v>104</v>
      </c>
      <c r="J12" s="23"/>
      <c r="K12" s="23"/>
      <c r="L12" s="23"/>
      <c r="M12" s="23"/>
      <c r="N12" s="23"/>
      <c r="O12" s="23"/>
      <c r="P12" s="24"/>
      <c r="T12" s="355">
        <v>1</v>
      </c>
      <c r="U12" s="355"/>
      <c r="V12" s="355"/>
      <c r="W12" s="355"/>
      <c r="Y12" s="355">
        <v>2</v>
      </c>
      <c r="Z12" s="355"/>
      <c r="AA12" s="355"/>
      <c r="AB12" s="355"/>
      <c r="AD12" s="355">
        <v>3</v>
      </c>
      <c r="AE12" s="355"/>
      <c r="AF12" s="355"/>
      <c r="AG12" s="355"/>
      <c r="AI12" s="355">
        <v>4</v>
      </c>
      <c r="AJ12" s="355"/>
      <c r="AK12" s="355"/>
      <c r="AL12" s="355"/>
    </row>
    <row r="13" spans="2:38" ht="18" customHeight="1" x14ac:dyDescent="0.25">
      <c r="B13" s="53" t="s">
        <v>30</v>
      </c>
      <c r="C13" s="53" t="s">
        <v>31</v>
      </c>
      <c r="D13" s="53" t="s">
        <v>96</v>
      </c>
      <c r="E13" s="54" t="s">
        <v>75</v>
      </c>
      <c r="F13" s="55"/>
      <c r="I13" s="29" t="s">
        <v>30</v>
      </c>
      <c r="J13" s="73" t="s">
        <v>61</v>
      </c>
      <c r="K13" s="28" t="s">
        <v>97</v>
      </c>
      <c r="L13" s="29" t="s">
        <v>32</v>
      </c>
      <c r="M13" s="29" t="s">
        <v>39</v>
      </c>
      <c r="N13" s="29" t="s">
        <v>40</v>
      </c>
      <c r="O13" s="29" t="s">
        <v>34</v>
      </c>
      <c r="P13" s="42" t="s">
        <v>75</v>
      </c>
      <c r="T13" s="29" t="s">
        <v>32</v>
      </c>
      <c r="U13" s="29" t="s">
        <v>39</v>
      </c>
      <c r="V13" s="29" t="s">
        <v>40</v>
      </c>
      <c r="W13" s="29" t="s">
        <v>34</v>
      </c>
      <c r="Y13" s="29" t="s">
        <v>32</v>
      </c>
      <c r="Z13" s="29" t="s">
        <v>39</v>
      </c>
      <c r="AA13" s="29" t="s">
        <v>40</v>
      </c>
      <c r="AB13" s="29" t="s">
        <v>34</v>
      </c>
      <c r="AD13" s="29" t="s">
        <v>32</v>
      </c>
      <c r="AE13" s="29" t="s">
        <v>39</v>
      </c>
      <c r="AF13" s="29" t="s">
        <v>40</v>
      </c>
      <c r="AG13" s="29" t="s">
        <v>34</v>
      </c>
      <c r="AI13" s="29" t="s">
        <v>32</v>
      </c>
      <c r="AJ13" s="29" t="s">
        <v>39</v>
      </c>
      <c r="AK13" s="29" t="s">
        <v>40</v>
      </c>
      <c r="AL13" s="29" t="s">
        <v>34</v>
      </c>
    </row>
    <row r="14" spans="2:38" ht="15" x14ac:dyDescent="0.25">
      <c r="B14" s="46" t="str">
        <f>IF('EP Form'!$B32="C",'EP Form'!$B32,"")</f>
        <v/>
      </c>
      <c r="C14" s="46" t="str">
        <f>IF('EP Form'!$B32="C",'EP Form'!$C32,"")</f>
        <v/>
      </c>
      <c r="D14" s="46" t="str">
        <f>IF('EP Form'!$B32="C",'EP Form'!$D32,"")</f>
        <v/>
      </c>
      <c r="E14" s="46" t="str">
        <f>IF('EP Form'!$B32="C",'EP Form'!$E32,"")</f>
        <v/>
      </c>
      <c r="F14" s="19"/>
      <c r="I14" s="81" t="str">
        <f>IF('EP Form'!I32="C",'EP Form'!I32,"")</f>
        <v/>
      </c>
      <c r="J14" s="81" t="str">
        <f>IF((AND('EP Form'!$I32="C", 'EP Form'!$J32&lt;6)),'EP Form'!$J32,"")</f>
        <v/>
      </c>
      <c r="K14" s="81" t="str">
        <f>IF((AND('EP Form'!$I32="C", 'EP Form'!$J32&lt;6)),'EP Form'!$K32,"")</f>
        <v/>
      </c>
      <c r="L14" s="103" t="str">
        <f>IF((AND('EP Form'!$I32="C", 'EP Form'!$J32&lt;6)),'EP Form'!$L32,"")</f>
        <v/>
      </c>
      <c r="M14" s="103" t="str">
        <f>IF((AND('EP Form'!$I32="C", 'EP Form'!$J32&lt;6)),'EP Form'!$M32,"")</f>
        <v/>
      </c>
      <c r="N14" s="103" t="str">
        <f>IF((AND('EP Form'!$I32="C", 'EP Form'!$J32&lt;6)),'EP Form'!$N32,"")</f>
        <v/>
      </c>
      <c r="O14" s="103" t="str">
        <f>IF((AND('EP Form'!$I32="C", 'EP Form'!$J32&lt;6)),'EP Form'!$O32,"")</f>
        <v/>
      </c>
      <c r="P14" s="45" t="str">
        <f>IF((AND('EP Form'!$I32="C", 'EP Form'!$J32&lt;6)),'EP Form'!$P32,"")</f>
        <v/>
      </c>
      <c r="T14">
        <f>IF(J14=1,L14,0)</f>
        <v>0</v>
      </c>
      <c r="U14">
        <f>IF(J14=1,M14,0)</f>
        <v>0</v>
      </c>
      <c r="V14">
        <f>IF(J14=1,N14,0)</f>
        <v>0</v>
      </c>
      <c r="W14">
        <f>IF(J14=1,O14,0)</f>
        <v>0</v>
      </c>
      <c r="Y14" s="4">
        <f>IF($J14=2,L14,0)</f>
        <v>0</v>
      </c>
      <c r="Z14" s="4">
        <f t="shared" ref="Z14:AB20" si="0">IF($J14=2,M14,0)</f>
        <v>0</v>
      </c>
      <c r="AA14" s="4">
        <f t="shared" si="0"/>
        <v>0</v>
      </c>
      <c r="AB14" s="4">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46" t="str">
        <f>IF('EP Form'!$B33="C",'EP Form'!$B33,"")</f>
        <v/>
      </c>
      <c r="C15" s="46" t="str">
        <f>IF('EP Form'!$B33="C",'EP Form'!$C33,"")</f>
        <v/>
      </c>
      <c r="D15" s="46" t="str">
        <f>IF('EP Form'!$B33="C",'EP Form'!$D33,"")</f>
        <v/>
      </c>
      <c r="E15" s="46" t="str">
        <f>IF('EP Form'!$B33="C",'EP Form'!$E33,"")</f>
        <v/>
      </c>
      <c r="F15" s="19"/>
      <c r="I15" s="81" t="str">
        <f>IF('EP Form'!$I33="C",'EP Form'!$I33,"")</f>
        <v/>
      </c>
      <c r="J15" s="81" t="str">
        <f>IF((AND('EP Form'!$I33="C", 'EP Form'!$J33&lt;6)),'EP Form'!$J33,"")</f>
        <v/>
      </c>
      <c r="K15" s="81" t="str">
        <f>IF((AND('EP Form'!I33="C", 'EP Form'!J33&lt;6)),'EP Form'!K33,"")</f>
        <v/>
      </c>
      <c r="L15" s="103" t="str">
        <f>IF((AND('EP Form'!I33="C", 'EP Form'!J33&lt;6)),'EP Form'!L33,"")</f>
        <v/>
      </c>
      <c r="M15" s="103" t="str">
        <f>IF((AND('EP Form'!I33="C", 'EP Form'!J33&lt;6)),'EP Form'!M33,"")</f>
        <v/>
      </c>
      <c r="N15" s="103" t="str">
        <f>IF((AND('EP Form'!I33="C", 'EP Form'!J33&lt;6)),'EP Form'!N33,"")</f>
        <v/>
      </c>
      <c r="O15" s="103" t="str">
        <f>IF((AND('EP Form'!I33="C", 'EP Form'!J33&lt;6)),'EP Form'!O33,"")</f>
        <v/>
      </c>
      <c r="P15" s="45" t="str">
        <f>IF((AND('EP Form'!$I33="C", 'EP Form'!$J33&lt;6)),'EP Form'!$P33,"")</f>
        <v/>
      </c>
      <c r="T15">
        <f>IF(J15=1,L15,0)</f>
        <v>0</v>
      </c>
      <c r="U15">
        <f t="shared" ref="U15:U20" si="3">IF(J15=1,M15,0)</f>
        <v>0</v>
      </c>
      <c r="V15">
        <f t="shared" ref="V15:V20" si="4">IF(J15=1,N15,0)</f>
        <v>0</v>
      </c>
      <c r="W15">
        <f t="shared" ref="W15:W20" si="5">IF(J15=1,O15,0)</f>
        <v>0</v>
      </c>
      <c r="Y15" s="4">
        <f t="shared" ref="Y15:Y20" si="6">IF(J15=2,L15,0)</f>
        <v>0</v>
      </c>
      <c r="Z15" s="4">
        <f t="shared" si="0"/>
        <v>0</v>
      </c>
      <c r="AA15" s="4">
        <f t="shared" si="0"/>
        <v>0</v>
      </c>
      <c r="AB15" s="4">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46" t="str">
        <f>IF('EP Form'!$B34="C",'EP Form'!$B34,"")</f>
        <v/>
      </c>
      <c r="C16" s="46" t="str">
        <f>IF('EP Form'!$B34="C",'EP Form'!$C34,"")</f>
        <v/>
      </c>
      <c r="D16" s="46" t="str">
        <f>IF('EP Form'!$B34="C",'EP Form'!$D34,"")</f>
        <v/>
      </c>
      <c r="E16" s="46" t="str">
        <f>IF('EP Form'!$B34="C",'EP Form'!$E34,"")</f>
        <v/>
      </c>
      <c r="I16" s="81" t="str">
        <f>IF('EP Form'!$I34="C",'EP Form'!$I34,"")</f>
        <v/>
      </c>
      <c r="J16" s="81" t="str">
        <f>IF((AND('EP Form'!$I34="C", 'EP Form'!$J34&lt;6)),'EP Form'!$J34,"")</f>
        <v/>
      </c>
      <c r="K16" s="81" t="str">
        <f>IF((AND('EP Form'!I34="C", 'EP Form'!J34&lt;6)),'EP Form'!K34,"")</f>
        <v/>
      </c>
      <c r="L16" s="103" t="str">
        <f>IF((AND('EP Form'!I34="C", 'EP Form'!J34&lt;6)),'EP Form'!L34,"")</f>
        <v/>
      </c>
      <c r="M16" s="103" t="str">
        <f>IF((AND('EP Form'!I34="C", 'EP Form'!J34&lt;6)),'EP Form'!M34,"")</f>
        <v/>
      </c>
      <c r="N16" s="103" t="str">
        <f>IF((AND('EP Form'!I34="C", 'EP Form'!J34&lt;6)),'EP Form'!N34,"")</f>
        <v/>
      </c>
      <c r="O16" s="103" t="str">
        <f>IF((AND('EP Form'!I34="C", 'EP Form'!J34&lt;6)),'EP Form'!O34,"")</f>
        <v/>
      </c>
      <c r="P16" s="45" t="str">
        <f>IF((AND('EP Form'!$I34="C", 'EP Form'!$J34&lt;6)),'EP Form'!$P34,"")</f>
        <v/>
      </c>
      <c r="T16">
        <f t="shared" ref="T16:T20" si="9">IF(J16=1,L16,0)</f>
        <v>0</v>
      </c>
      <c r="U16">
        <f t="shared" si="3"/>
        <v>0</v>
      </c>
      <c r="V16">
        <f t="shared" si="4"/>
        <v>0</v>
      </c>
      <c r="W16">
        <f t="shared" si="5"/>
        <v>0</v>
      </c>
      <c r="Y16" s="4">
        <f t="shared" si="6"/>
        <v>0</v>
      </c>
      <c r="Z16" s="4">
        <f t="shared" si="0"/>
        <v>0</v>
      </c>
      <c r="AA16" s="4">
        <f t="shared" si="0"/>
        <v>0</v>
      </c>
      <c r="AB16" s="4">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46" t="str">
        <f>IF('EP Form'!$B35="C",'EP Form'!$B35,"")</f>
        <v/>
      </c>
      <c r="C17" s="46" t="str">
        <f>IF('EP Form'!$B35="C",'EP Form'!$C35,"")</f>
        <v/>
      </c>
      <c r="D17" s="46" t="str">
        <f>IF('EP Form'!$B35="C",'EP Form'!$D35,"")</f>
        <v/>
      </c>
      <c r="E17" s="46" t="str">
        <f>IF('EP Form'!$B35="C",'EP Form'!$E35,"")</f>
        <v/>
      </c>
      <c r="F17" s="30"/>
      <c r="I17" s="81" t="str">
        <f>IF('EP Form'!$I35="C",'EP Form'!$I35,"")</f>
        <v/>
      </c>
      <c r="J17" s="81" t="str">
        <f>IF((AND('EP Form'!$I35="C", 'EP Form'!$J35&lt;6)),'EP Form'!$J35,"")</f>
        <v/>
      </c>
      <c r="K17" s="81" t="str">
        <f>IF((AND('EP Form'!I35="C", 'EP Form'!J35&lt;6)),'EP Form'!K35,"")</f>
        <v/>
      </c>
      <c r="L17" s="103" t="str">
        <f>IF((AND('EP Form'!I35="C", 'EP Form'!J35&lt;6)),'EP Form'!L35,"")</f>
        <v/>
      </c>
      <c r="M17" s="103" t="str">
        <f>IF((AND('EP Form'!I35="C", 'EP Form'!J35&lt;6)),'EP Form'!M35,"")</f>
        <v/>
      </c>
      <c r="N17" s="103" t="str">
        <f>IF((AND('EP Form'!I35="C", 'EP Form'!J35&lt;6)),'EP Form'!N35,"")</f>
        <v/>
      </c>
      <c r="O17" s="103" t="str">
        <f>IF((AND('EP Form'!I35="C", 'EP Form'!J35&lt;6)),'EP Form'!O35,"")</f>
        <v/>
      </c>
      <c r="P17" s="45" t="str">
        <f>IF((AND('EP Form'!$I35="C", 'EP Form'!$J35&lt;6)),'EP Form'!$P35,"")</f>
        <v/>
      </c>
      <c r="T17">
        <f t="shared" si="9"/>
        <v>0</v>
      </c>
      <c r="U17">
        <f t="shared" si="3"/>
        <v>0</v>
      </c>
      <c r="V17">
        <f t="shared" si="4"/>
        <v>0</v>
      </c>
      <c r="W17">
        <f t="shared" si="5"/>
        <v>0</v>
      </c>
      <c r="Y17" s="4">
        <f t="shared" si="6"/>
        <v>0</v>
      </c>
      <c r="Z17" s="4">
        <f t="shared" si="0"/>
        <v>0</v>
      </c>
      <c r="AA17" s="4">
        <f t="shared" si="0"/>
        <v>0</v>
      </c>
      <c r="AB17" s="4">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46" t="str">
        <f>IF('EP Form'!$B36="C",'EP Form'!$B36,"")</f>
        <v/>
      </c>
      <c r="C18" s="46" t="str">
        <f>IF('EP Form'!$B36="C",'EP Form'!$C36,"")</f>
        <v/>
      </c>
      <c r="D18" s="46" t="str">
        <f>IF('EP Form'!$B36="C",'EP Form'!$D36,"")</f>
        <v/>
      </c>
      <c r="E18" s="46" t="str">
        <f>IF('EP Form'!$B36="C",'EP Form'!$E36,"")</f>
        <v/>
      </c>
      <c r="F18" s="30"/>
      <c r="I18" s="81" t="str">
        <f>IF('EP Form'!$I36="C",'EP Form'!$I36,"")</f>
        <v/>
      </c>
      <c r="J18" s="81" t="str">
        <f>IF((AND('EP Form'!$I36="C", 'EP Form'!$J36&lt;6)),'EP Form'!$J36,"")</f>
        <v/>
      </c>
      <c r="K18" s="81" t="str">
        <f>IF((AND('EP Form'!I36="C", 'EP Form'!J36&lt;6)),'EP Form'!K36,"")</f>
        <v/>
      </c>
      <c r="L18" s="103" t="str">
        <f>IF((AND('EP Form'!I36="C", 'EP Form'!J36&lt;6)),'EP Form'!L36,"")</f>
        <v/>
      </c>
      <c r="M18" s="103" t="str">
        <f>IF((AND('EP Form'!I36="C", 'EP Form'!J36&lt;6)),'EP Form'!M36,"")</f>
        <v/>
      </c>
      <c r="N18" s="103" t="str">
        <f>IF((AND('EP Form'!I36="C", 'EP Form'!J36&lt;6)),'EP Form'!N36,"")</f>
        <v/>
      </c>
      <c r="O18" s="103" t="str">
        <f>IF((AND('EP Form'!I36="C", 'EP Form'!J36&lt;6)),'EP Form'!O36,"")</f>
        <v/>
      </c>
      <c r="P18" s="45" t="str">
        <f>IF((AND('EP Form'!$I36="C", 'EP Form'!$J36&lt;6)),'EP Form'!$P36,"")</f>
        <v/>
      </c>
      <c r="T18">
        <f t="shared" si="9"/>
        <v>0</v>
      </c>
      <c r="U18">
        <f t="shared" si="3"/>
        <v>0</v>
      </c>
      <c r="V18">
        <f t="shared" si="4"/>
        <v>0</v>
      </c>
      <c r="W18">
        <f t="shared" si="5"/>
        <v>0</v>
      </c>
      <c r="Y18" s="4">
        <f t="shared" si="6"/>
        <v>0</v>
      </c>
      <c r="Z18" s="4">
        <f t="shared" si="0"/>
        <v>0</v>
      </c>
      <c r="AA18" s="4">
        <f t="shared" si="0"/>
        <v>0</v>
      </c>
      <c r="AB18" s="4">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46" t="str">
        <f>IF('EP Form'!$B37="C",'EP Form'!$B37,"")</f>
        <v/>
      </c>
      <c r="C19" s="46" t="str">
        <f>IF('EP Form'!$B37="C",'EP Form'!$C37,"")</f>
        <v/>
      </c>
      <c r="D19" s="46" t="str">
        <f>IF('EP Form'!$B37="C",'EP Form'!$D37,"")</f>
        <v/>
      </c>
      <c r="E19" s="46" t="str">
        <f>IF('EP Form'!$B37="C",'EP Form'!$E37,"")</f>
        <v/>
      </c>
      <c r="I19" s="81" t="str">
        <f>IF('EP Form'!$I37="C",'EP Form'!$I37,"")</f>
        <v/>
      </c>
      <c r="J19" s="81" t="str">
        <f>IF((AND('EP Form'!$I37="C", 'EP Form'!$J37&lt;6)),'EP Form'!$J37,"")</f>
        <v/>
      </c>
      <c r="K19" s="81" t="str">
        <f>IF((AND('EP Form'!I37="C", 'EP Form'!J37&lt;6)),'EP Form'!K37,"")</f>
        <v/>
      </c>
      <c r="L19" s="103" t="str">
        <f>IF((AND('EP Form'!I37="C", 'EP Form'!J37&lt;6)),'EP Form'!L37,"")</f>
        <v/>
      </c>
      <c r="M19" s="103" t="str">
        <f>IF((AND('EP Form'!I37="C", 'EP Form'!J37&lt;6)),'EP Form'!M37,"")</f>
        <v/>
      </c>
      <c r="N19" s="103" t="str">
        <f>IF((AND('EP Form'!I37="C", 'EP Form'!J37&lt;6)),'EP Form'!N37,"")</f>
        <v/>
      </c>
      <c r="O19" s="103" t="str">
        <f>IF((AND('EP Form'!I37="C", 'EP Form'!J37&lt;6)),'EP Form'!O37,"")</f>
        <v/>
      </c>
      <c r="P19" s="45" t="str">
        <f>IF((AND('EP Form'!$I37="C", 'EP Form'!$J37&lt;6)),'EP Form'!$P37,"")</f>
        <v/>
      </c>
      <c r="T19">
        <f t="shared" si="9"/>
        <v>0</v>
      </c>
      <c r="U19">
        <f t="shared" si="3"/>
        <v>0</v>
      </c>
      <c r="V19">
        <f t="shared" si="4"/>
        <v>0</v>
      </c>
      <c r="W19">
        <f t="shared" si="5"/>
        <v>0</v>
      </c>
      <c r="Y19" s="4">
        <f t="shared" si="6"/>
        <v>0</v>
      </c>
      <c r="Z19" s="4">
        <f t="shared" si="0"/>
        <v>0</v>
      </c>
      <c r="AA19" s="4">
        <f t="shared" si="0"/>
        <v>0</v>
      </c>
      <c r="AB19" s="4">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50" t="s">
        <v>157</v>
      </c>
      <c r="C20" s="115">
        <f>SUM(C14:C19)</f>
        <v>0</v>
      </c>
      <c r="D20" s="115">
        <f>SUM(D14:D19)</f>
        <v>0</v>
      </c>
      <c r="E20" s="49">
        <f>SUM(E14:E19)</f>
        <v>0</v>
      </c>
      <c r="F20" s="56"/>
      <c r="G20" s="1"/>
      <c r="I20" s="81" t="str">
        <f>IF('EP Form'!$I38="C",'EP Form'!$I38,"")</f>
        <v/>
      </c>
      <c r="J20" s="81" t="str">
        <f>IF((AND('EP Form'!$I38="C", 'EP Form'!$J38&lt;6)),'EP Form'!$J38,"")</f>
        <v/>
      </c>
      <c r="K20" s="81" t="str">
        <f>IF((AND('EP Form'!I38="C", 'EP Form'!J38&lt;6)),'EP Form'!K38,"")</f>
        <v/>
      </c>
      <c r="L20" s="103" t="str">
        <f>IF((AND('EP Form'!I38="C", 'EP Form'!J38&lt;6)),'EP Form'!L38,"")</f>
        <v/>
      </c>
      <c r="M20" s="103" t="str">
        <f>IF((AND('EP Form'!I38="C", 'EP Form'!J38&lt;6)),'EP Form'!M38,"")</f>
        <v/>
      </c>
      <c r="N20" s="103" t="str">
        <f>IF((AND('EP Form'!I38="C", 'EP Form'!J38&lt;6)),'EP Form'!N38,"")</f>
        <v/>
      </c>
      <c r="O20" s="103" t="str">
        <f>IF((AND('EP Form'!I38="C", 'EP Form'!J38&lt;6)),'EP Form'!O38,"")</f>
        <v/>
      </c>
      <c r="P20" s="45" t="str">
        <f>IF((AND('EP Form'!$I38="C", 'EP Form'!$J38&lt;6)),'EP Form'!$P38,"")</f>
        <v/>
      </c>
      <c r="T20">
        <f t="shared" si="9"/>
        <v>0</v>
      </c>
      <c r="U20">
        <f t="shared" si="3"/>
        <v>0</v>
      </c>
      <c r="V20">
        <f t="shared" si="4"/>
        <v>0</v>
      </c>
      <c r="W20">
        <f t="shared" si="5"/>
        <v>0</v>
      </c>
      <c r="Y20" s="4">
        <f t="shared" si="6"/>
        <v>0</v>
      </c>
      <c r="Z20" s="4">
        <f t="shared" si="0"/>
        <v>0</v>
      </c>
      <c r="AA20" s="4">
        <f t="shared" si="0"/>
        <v>0</v>
      </c>
      <c r="AB20" s="4">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31"/>
      <c r="G21" s="32"/>
      <c r="T21" s="118">
        <f>SUM(T14:T20)</f>
        <v>0</v>
      </c>
      <c r="U21" s="118">
        <f t="shared" ref="U21:W21" si="10">SUM(U14:U20)</f>
        <v>0</v>
      </c>
      <c r="V21" s="118">
        <f t="shared" si="10"/>
        <v>0</v>
      </c>
      <c r="W21" s="118">
        <f t="shared" si="10"/>
        <v>0</v>
      </c>
      <c r="Y21" s="118">
        <f>SUM(Y14:Y20)</f>
        <v>0</v>
      </c>
      <c r="Z21" s="118">
        <f t="shared" ref="Z21" si="11">SUM(Z14:Z20)</f>
        <v>0</v>
      </c>
      <c r="AA21" s="118">
        <f t="shared" ref="AA21" si="12">SUM(AA14:AA20)</f>
        <v>0</v>
      </c>
      <c r="AB21" s="118">
        <f t="shared" ref="AB21" si="13">SUM(AB14:AB20)</f>
        <v>0</v>
      </c>
      <c r="AD21" s="118">
        <f>SUM(AD14:AD20)</f>
        <v>0</v>
      </c>
      <c r="AE21" s="118">
        <f t="shared" ref="AE21" si="14">SUM(AE14:AE20)</f>
        <v>0</v>
      </c>
      <c r="AF21" s="118">
        <f t="shared" ref="AF21" si="15">SUM(AF14:AF20)</f>
        <v>0</v>
      </c>
      <c r="AG21" s="118">
        <f t="shared" ref="AG21" si="16">SUM(AG14:AG20)</f>
        <v>0</v>
      </c>
      <c r="AI21" s="118">
        <f>SUM(AI14:AI20)</f>
        <v>0</v>
      </c>
      <c r="AJ21" s="118">
        <f t="shared" ref="AJ21" si="17">SUM(AJ14:AJ20)</f>
        <v>0</v>
      </c>
      <c r="AK21" s="118">
        <f t="shared" ref="AK21" si="18">SUM(AK14:AK20)</f>
        <v>0</v>
      </c>
      <c r="AL21" s="118">
        <f t="shared" ref="AL21" si="19">SUM(AL14:AL20)</f>
        <v>0</v>
      </c>
    </row>
    <row r="22" spans="2:38" ht="13.8" x14ac:dyDescent="0.25">
      <c r="F22" s="31"/>
      <c r="G22" s="32"/>
      <c r="T22" s="29" t="s">
        <v>32</v>
      </c>
      <c r="U22" s="29" t="s">
        <v>39</v>
      </c>
      <c r="V22" s="29" t="s">
        <v>40</v>
      </c>
      <c r="W22" s="29" t="s">
        <v>34</v>
      </c>
      <c r="Y22" s="29" t="s">
        <v>32</v>
      </c>
      <c r="Z22" s="29" t="s">
        <v>39</v>
      </c>
      <c r="AA22" s="29" t="s">
        <v>40</v>
      </c>
      <c r="AB22" s="29" t="s">
        <v>34</v>
      </c>
      <c r="AD22" s="29" t="s">
        <v>32</v>
      </c>
      <c r="AE22" s="29" t="s">
        <v>39</v>
      </c>
      <c r="AF22" s="29" t="s">
        <v>40</v>
      </c>
      <c r="AG22" s="29" t="s">
        <v>34</v>
      </c>
      <c r="AI22" s="29" t="s">
        <v>32</v>
      </c>
      <c r="AJ22" s="29" t="s">
        <v>39</v>
      </c>
      <c r="AK22" s="29" t="s">
        <v>40</v>
      </c>
      <c r="AL22" s="29" t="s">
        <v>34</v>
      </c>
    </row>
    <row r="23" spans="2:38" ht="24.6" x14ac:dyDescent="0.4">
      <c r="B23" s="67" t="str">
        <f>B8</f>
        <v>PANEL C</v>
      </c>
      <c r="C23" s="68"/>
      <c r="D23" s="69"/>
      <c r="E23" s="68"/>
      <c r="F23" s="70"/>
      <c r="G23" s="77" t="s">
        <v>75</v>
      </c>
      <c r="H23" s="78" t="str">
        <f>E16</f>
        <v/>
      </c>
      <c r="I23" s="51"/>
      <c r="J23" s="67" t="s">
        <v>100</v>
      </c>
      <c r="K23" s="68"/>
      <c r="L23" s="68"/>
      <c r="M23" s="71" t="str">
        <f>B23</f>
        <v>PANEL C</v>
      </c>
      <c r="N23" s="68"/>
      <c r="O23" s="68"/>
      <c r="P23" s="68"/>
      <c r="Q23" s="68"/>
      <c r="R23" s="68"/>
    </row>
    <row r="24" spans="2:38" ht="13.8" x14ac:dyDescent="0.25">
      <c r="D24" s="41"/>
      <c r="F24" s="31"/>
      <c r="G24" s="32"/>
      <c r="I24" s="4"/>
    </row>
    <row r="25" spans="2:38" ht="24.6" x14ac:dyDescent="0.4">
      <c r="D25" s="41"/>
      <c r="E25" s="342" t="s">
        <v>96</v>
      </c>
      <c r="F25" s="342"/>
      <c r="I25" s="4"/>
      <c r="J25" s="65" t="s">
        <v>110</v>
      </c>
      <c r="M25" s="3"/>
      <c r="N25" s="3"/>
      <c r="O25" s="65" t="s">
        <v>111</v>
      </c>
      <c r="P25" s="9"/>
      <c r="Q25" s="65"/>
    </row>
    <row r="26" spans="2:38" ht="13.8" x14ac:dyDescent="0.25">
      <c r="C26" s="33"/>
      <c r="D26" s="41"/>
      <c r="E26" s="343">
        <f>D20</f>
        <v>0</v>
      </c>
      <c r="F26" s="343"/>
      <c r="I26" s="4"/>
      <c r="M26" s="3"/>
      <c r="N26" s="4"/>
      <c r="R26" s="3"/>
    </row>
    <row r="27" spans="2:38" ht="13.8" x14ac:dyDescent="0.25">
      <c r="B27" s="27"/>
      <c r="D27" s="41"/>
      <c r="E27" s="343"/>
      <c r="F27" s="343"/>
      <c r="I27" s="4"/>
      <c r="M27" s="3"/>
      <c r="N27" s="4"/>
      <c r="R27" s="3"/>
    </row>
    <row r="28" spans="2:38" ht="13.95" customHeight="1" x14ac:dyDescent="0.25">
      <c r="B28" s="27"/>
      <c r="D28" s="41"/>
      <c r="E28" s="35"/>
      <c r="I28" s="41"/>
      <c r="J28" s="66"/>
      <c r="L28" s="344">
        <f>V21</f>
        <v>0</v>
      </c>
      <c r="M28" s="3"/>
      <c r="N28" s="41"/>
      <c r="O28" s="66"/>
      <c r="Q28" s="345">
        <f>AA21</f>
        <v>0</v>
      </c>
      <c r="R28" s="3"/>
      <c r="U28" s="16"/>
    </row>
    <row r="29" spans="2:38" ht="13.95" customHeight="1" x14ac:dyDescent="0.25">
      <c r="B29" s="27"/>
      <c r="D29" s="41"/>
      <c r="I29" s="41"/>
      <c r="J29" s="346">
        <f>T21</f>
        <v>0</v>
      </c>
      <c r="L29" s="344"/>
      <c r="M29" s="3"/>
      <c r="N29" s="41"/>
      <c r="O29" s="344">
        <f>Y21</f>
        <v>0</v>
      </c>
      <c r="P29" s="344"/>
      <c r="Q29" s="345"/>
      <c r="R29" s="3"/>
      <c r="U29" s="16"/>
    </row>
    <row r="30" spans="2:38" ht="13.95" customHeight="1" x14ac:dyDescent="0.25">
      <c r="B30" s="27"/>
      <c r="D30" s="41"/>
      <c r="I30" s="4"/>
      <c r="J30" s="346"/>
      <c r="L30" s="41"/>
      <c r="M30" s="3"/>
      <c r="N30" s="4"/>
      <c r="O30" s="344"/>
      <c r="P30" s="344"/>
      <c r="Q30" s="41"/>
      <c r="R30" s="3"/>
      <c r="U30" s="16"/>
    </row>
    <row r="31" spans="2:38" ht="15" customHeight="1" x14ac:dyDescent="0.25">
      <c r="B31" s="39"/>
      <c r="D31" s="16"/>
      <c r="I31" s="4"/>
      <c r="L31" s="16"/>
      <c r="M31" s="3"/>
      <c r="N31" s="4"/>
      <c r="Q31" s="16"/>
      <c r="R31" s="3"/>
      <c r="U31" s="16"/>
    </row>
    <row r="32" spans="2:38" ht="13.95" customHeight="1" x14ac:dyDescent="0.25">
      <c r="B32" s="39"/>
      <c r="I32" s="4"/>
      <c r="L32" s="345">
        <f>W21</f>
        <v>0</v>
      </c>
      <c r="M32" s="345"/>
      <c r="N32" s="4"/>
      <c r="Q32" s="367">
        <f>AB21</f>
        <v>0</v>
      </c>
      <c r="R32" s="367"/>
      <c r="U32" s="34"/>
    </row>
    <row r="33" spans="2:22" ht="13.95" customHeight="1" x14ac:dyDescent="0.25">
      <c r="B33" s="63"/>
      <c r="C33" s="63"/>
      <c r="D33" s="351"/>
      <c r="E33" s="351"/>
      <c r="I33" s="4"/>
      <c r="L33" s="345"/>
      <c r="M33" s="345"/>
      <c r="N33" s="4"/>
      <c r="Q33" s="367"/>
      <c r="R33" s="367"/>
    </row>
    <row r="34" spans="2:22" ht="13.8" x14ac:dyDescent="0.25">
      <c r="B34" s="63"/>
      <c r="C34" s="63"/>
      <c r="D34" s="351"/>
      <c r="E34" s="351"/>
      <c r="I34" s="4"/>
      <c r="L34" s="34"/>
      <c r="M34" s="3"/>
      <c r="N34" s="4"/>
      <c r="Q34" s="34"/>
      <c r="R34" s="3"/>
    </row>
    <row r="35" spans="2:22" ht="13.8" x14ac:dyDescent="0.25">
      <c r="D35" s="41"/>
      <c r="I35" s="4"/>
      <c r="M35" s="3"/>
      <c r="N35" s="4"/>
      <c r="R35" s="3"/>
    </row>
    <row r="36" spans="2:22" ht="13.95" customHeight="1" x14ac:dyDescent="0.25">
      <c r="C36" s="33"/>
      <c r="D36" s="41"/>
      <c r="I36" s="4"/>
      <c r="J36" s="345">
        <f>U21</f>
        <v>0</v>
      </c>
      <c r="K36" s="345" t="str">
        <f>M14</f>
        <v/>
      </c>
      <c r="L36" s="345"/>
      <c r="M36" s="3"/>
      <c r="N36" s="4"/>
      <c r="O36" s="369"/>
      <c r="P36" s="345">
        <f>Z21</f>
        <v>0</v>
      </c>
      <c r="R36" s="3"/>
    </row>
    <row r="37" spans="2:22" ht="24.6" x14ac:dyDescent="0.4">
      <c r="B37" s="27"/>
      <c r="D37" s="41"/>
      <c r="I37" s="4"/>
      <c r="J37" s="345"/>
      <c r="K37" s="345"/>
      <c r="L37" s="345"/>
      <c r="M37" s="3"/>
      <c r="N37" s="4"/>
      <c r="O37" s="369"/>
      <c r="P37" s="345"/>
      <c r="R37" s="3"/>
      <c r="V37" s="65"/>
    </row>
    <row r="38" spans="2:22" ht="13.8" x14ac:dyDescent="0.25">
      <c r="B38" s="27"/>
      <c r="D38" s="41"/>
      <c r="E38" s="35"/>
      <c r="I38" s="41"/>
      <c r="M38" s="3"/>
      <c r="N38" s="41"/>
      <c r="R38" s="3"/>
      <c r="U38" s="16"/>
    </row>
    <row r="39" spans="2:22" ht="13.95" customHeight="1" x14ac:dyDescent="0.25">
      <c r="B39" s="371">
        <f>C20</f>
        <v>0</v>
      </c>
      <c r="C39" s="350" t="s">
        <v>31</v>
      </c>
      <c r="D39" s="41"/>
      <c r="I39" s="41"/>
      <c r="M39" s="3"/>
      <c r="N39" s="41"/>
      <c r="R39" s="3"/>
      <c r="U39" s="16"/>
    </row>
    <row r="40" spans="2:22" ht="13.95" customHeight="1" x14ac:dyDescent="0.25">
      <c r="B40" s="371"/>
      <c r="C40" s="350"/>
      <c r="D40" s="41"/>
      <c r="I40" s="4"/>
      <c r="L40" s="41"/>
      <c r="M40" s="3"/>
      <c r="N40" s="4"/>
      <c r="Q40" s="41"/>
      <c r="R40" s="3"/>
      <c r="U40" s="16"/>
    </row>
    <row r="41" spans="2:22" ht="15" customHeight="1" x14ac:dyDescent="0.25">
      <c r="B41" s="371"/>
      <c r="C41" s="350"/>
      <c r="D41" s="16"/>
      <c r="I41" s="4"/>
      <c r="L41" s="16"/>
      <c r="M41" s="3"/>
      <c r="N41" s="4"/>
      <c r="Q41" s="16"/>
      <c r="R41" s="3"/>
      <c r="U41" s="16"/>
    </row>
    <row r="42" spans="2:22" ht="13.95" customHeight="1" x14ac:dyDescent="0.25">
      <c r="B42" s="371"/>
      <c r="C42" s="350"/>
      <c r="I42" s="4"/>
      <c r="M42" s="3"/>
      <c r="N42" s="4"/>
      <c r="R42" s="3"/>
      <c r="U42" s="34"/>
    </row>
    <row r="43" spans="2:22" ht="24.6" customHeight="1" x14ac:dyDescent="0.25">
      <c r="B43" s="371"/>
      <c r="C43" s="350"/>
      <c r="D43" s="41"/>
      <c r="I43" s="4"/>
      <c r="M43" s="3"/>
      <c r="N43" s="4"/>
      <c r="R43" s="3"/>
    </row>
    <row r="44" spans="2:22" ht="24.6" x14ac:dyDescent="0.4">
      <c r="C44" s="33"/>
      <c r="D44" s="41"/>
      <c r="I44" s="4"/>
      <c r="J44" s="65" t="s">
        <v>112</v>
      </c>
      <c r="M44" s="3"/>
      <c r="N44" s="3"/>
      <c r="O44" s="65" t="s">
        <v>133</v>
      </c>
      <c r="P44" s="3"/>
      <c r="Q44" s="3"/>
    </row>
    <row r="45" spans="2:22" ht="13.8" x14ac:dyDescent="0.25">
      <c r="B45" s="27"/>
      <c r="D45" s="41"/>
      <c r="I45" s="4"/>
      <c r="M45" s="3"/>
      <c r="N45" s="4"/>
      <c r="R45" s="3"/>
    </row>
    <row r="46" spans="2:22" ht="13.8" x14ac:dyDescent="0.25">
      <c r="B46" s="27"/>
      <c r="D46" s="41"/>
      <c r="E46" s="35"/>
      <c r="I46" s="4"/>
      <c r="M46" s="3"/>
      <c r="N46" s="4"/>
      <c r="R46" s="3"/>
      <c r="U46" s="16"/>
    </row>
    <row r="47" spans="2:22" ht="21" x14ac:dyDescent="0.25">
      <c r="B47" s="27"/>
      <c r="D47" s="41"/>
      <c r="I47" s="41"/>
      <c r="J47" s="66"/>
      <c r="L47" s="345">
        <f>AF21</f>
        <v>0</v>
      </c>
      <c r="M47" s="3"/>
      <c r="N47" s="354" t="s">
        <v>128</v>
      </c>
      <c r="O47" s="354"/>
      <c r="P47" s="354"/>
      <c r="Q47" s="353" t="e">
        <f>'EP Form'!Y20</f>
        <v>#N/A</v>
      </c>
      <c r="R47" s="353"/>
      <c r="S47" s="353"/>
      <c r="U47" s="16"/>
    </row>
    <row r="48" spans="2:22" ht="19.2" customHeight="1" x14ac:dyDescent="0.25">
      <c r="B48" s="27"/>
      <c r="D48" s="41"/>
      <c r="I48" s="41"/>
      <c r="J48" s="345">
        <f>AD21</f>
        <v>0</v>
      </c>
      <c r="L48" s="345"/>
      <c r="M48" s="3"/>
      <c r="N48" s="354" t="s">
        <v>129</v>
      </c>
      <c r="O48" s="354"/>
      <c r="P48" s="354"/>
      <c r="Q48" s="353" t="e">
        <f>'EP Form'!Y25</f>
        <v>#N/A</v>
      </c>
      <c r="R48" s="353"/>
      <c r="S48" s="353"/>
      <c r="U48" s="16"/>
    </row>
    <row r="49" spans="2:21" ht="19.2" customHeight="1" x14ac:dyDescent="0.25">
      <c r="B49" s="39"/>
      <c r="D49" s="16"/>
      <c r="I49" s="4"/>
      <c r="J49" s="345"/>
      <c r="L49" s="41"/>
      <c r="M49" s="3"/>
      <c r="N49" s="354" t="s">
        <v>130</v>
      </c>
      <c r="O49" s="354"/>
      <c r="P49" s="354"/>
      <c r="Q49" s="360" t="e">
        <f>'EP Form'!Y30</f>
        <v>#N/A</v>
      </c>
      <c r="R49" s="360"/>
      <c r="S49" s="360"/>
      <c r="U49" s="16"/>
    </row>
    <row r="50" spans="2:21" ht="13.8" x14ac:dyDescent="0.25">
      <c r="B50" s="39"/>
      <c r="I50" s="4"/>
      <c r="L50" s="16"/>
      <c r="M50" s="3"/>
      <c r="N50" s="4"/>
      <c r="Q50" s="360"/>
      <c r="R50" s="360"/>
      <c r="S50" s="360"/>
      <c r="U50" s="34"/>
    </row>
    <row r="51" spans="2:21" ht="13.8" customHeight="1" x14ac:dyDescent="0.25">
      <c r="B51" s="63"/>
      <c r="C51" s="63"/>
      <c r="D51" s="351"/>
      <c r="E51" s="351"/>
      <c r="I51" s="4"/>
      <c r="L51" s="345">
        <f>AG21</f>
        <v>0</v>
      </c>
      <c r="M51" s="345"/>
      <c r="N51" s="373"/>
      <c r="O51" s="373"/>
      <c r="P51" s="373"/>
      <c r="Q51" s="372"/>
      <c r="R51" s="372"/>
      <c r="S51" s="372"/>
    </row>
    <row r="52" spans="2:21" ht="19.8" customHeight="1" x14ac:dyDescent="0.35">
      <c r="B52" s="63"/>
      <c r="C52" s="63"/>
      <c r="D52" s="351"/>
      <c r="E52" s="351"/>
      <c r="I52" s="4"/>
      <c r="L52" s="345"/>
      <c r="M52" s="345"/>
      <c r="N52" s="80"/>
      <c r="O52" s="356" t="s">
        <v>174</v>
      </c>
      <c r="P52" s="356"/>
      <c r="Q52" s="361">
        <f>'EP Form'!$D$15</f>
        <v>0</v>
      </c>
      <c r="R52" s="362"/>
      <c r="S52" s="362"/>
    </row>
    <row r="53" spans="2:21" ht="19.8" customHeight="1" x14ac:dyDescent="0.35">
      <c r="D53" s="41"/>
      <c r="I53" s="4"/>
      <c r="L53" s="34"/>
      <c r="M53" s="3"/>
      <c r="N53" s="80"/>
      <c r="O53" s="358" t="s">
        <v>175</v>
      </c>
      <c r="P53" s="358"/>
      <c r="Q53" s="361">
        <f>'EP Form'!$G$15</f>
        <v>0</v>
      </c>
      <c r="R53" s="362"/>
      <c r="S53" s="362"/>
    </row>
    <row r="54" spans="2:21" ht="19.8" customHeight="1" x14ac:dyDescent="0.35">
      <c r="C54" s="33"/>
      <c r="D54" s="41"/>
      <c r="I54" s="4"/>
      <c r="M54" s="3"/>
      <c r="N54" s="358" t="s">
        <v>176</v>
      </c>
      <c r="O54" s="358"/>
      <c r="P54" s="358"/>
      <c r="Q54" s="361">
        <f>'EP Form'!$J$15</f>
        <v>0</v>
      </c>
      <c r="R54" s="362"/>
      <c r="S54" s="362"/>
    </row>
    <row r="55" spans="2:21" ht="19.8" customHeight="1" x14ac:dyDescent="0.35">
      <c r="B55" s="27"/>
      <c r="D55" s="41"/>
      <c r="I55" s="4"/>
      <c r="J55" s="369"/>
      <c r="K55" s="370">
        <f>AE21</f>
        <v>0</v>
      </c>
      <c r="M55" s="3"/>
      <c r="N55" s="358" t="s">
        <v>177</v>
      </c>
      <c r="O55" s="358"/>
      <c r="P55" s="358"/>
      <c r="Q55" s="363">
        <f>'EP Form'!$M$15</f>
        <v>0</v>
      </c>
      <c r="R55" s="363"/>
      <c r="S55" s="363"/>
    </row>
    <row r="56" spans="2:21" ht="19.8" customHeight="1" x14ac:dyDescent="0.35">
      <c r="B56" s="27"/>
      <c r="D56" s="41"/>
      <c r="E56" s="35"/>
      <c r="I56" s="4"/>
      <c r="J56" s="369"/>
      <c r="K56" s="370"/>
      <c r="M56" s="3"/>
      <c r="N56" s="172"/>
      <c r="O56" s="358" t="s">
        <v>178</v>
      </c>
      <c r="P56" s="358"/>
      <c r="Q56" s="361">
        <f>'EP Form'!$P$15</f>
        <v>0</v>
      </c>
      <c r="R56" s="362"/>
      <c r="S56" s="362"/>
      <c r="U56" s="16"/>
    </row>
    <row r="57" spans="2:21" ht="13.8" x14ac:dyDescent="0.25">
      <c r="B57" s="27"/>
      <c r="D57" s="41"/>
      <c r="I57" s="41"/>
      <c r="K57" s="370"/>
      <c r="M57" s="3"/>
      <c r="N57" s="41"/>
      <c r="R57" s="3"/>
      <c r="U57" s="16"/>
    </row>
    <row r="58" spans="2:21" ht="13.8" x14ac:dyDescent="0.25">
      <c r="B58" s="27"/>
      <c r="D58" s="41"/>
      <c r="I58" s="41"/>
      <c r="M58" s="3"/>
      <c r="N58" s="41"/>
      <c r="R58" s="3"/>
      <c r="U58" s="16"/>
    </row>
    <row r="59" spans="2:21" ht="15" customHeight="1" x14ac:dyDescent="0.25">
      <c r="B59" s="39"/>
      <c r="D59" s="16"/>
      <c r="I59" s="4"/>
      <c r="L59" s="41"/>
      <c r="M59" s="3"/>
      <c r="N59" s="4"/>
      <c r="Q59" s="41"/>
      <c r="R59" s="3"/>
      <c r="U59" s="16"/>
    </row>
    <row r="60" spans="2:21" ht="13.8" x14ac:dyDescent="0.25">
      <c r="B60" s="63"/>
      <c r="C60" s="63"/>
      <c r="D60" s="351"/>
      <c r="E60" s="351"/>
      <c r="I60" s="4"/>
      <c r="M60" s="3"/>
      <c r="N60" s="4"/>
      <c r="R60" s="3"/>
    </row>
    <row r="61" spans="2:21" ht="13.8" x14ac:dyDescent="0.25">
      <c r="B61" s="63"/>
      <c r="C61" s="63"/>
      <c r="D61" s="351"/>
      <c r="E61" s="351"/>
      <c r="I61" s="4"/>
      <c r="M61" s="3"/>
      <c r="N61" s="4"/>
      <c r="R61" s="3"/>
    </row>
    <row r="62" spans="2:21" ht="16.95" customHeight="1" x14ac:dyDescent="0.25">
      <c r="B62" s="19"/>
      <c r="I62" s="52"/>
      <c r="M62" s="3"/>
      <c r="N62" s="3"/>
      <c r="O62" s="3"/>
      <c r="P62" s="3"/>
      <c r="Q62" s="3"/>
    </row>
    <row r="63" spans="2:21" ht="17.399999999999999" x14ac:dyDescent="0.3">
      <c r="B63" s="38" t="s">
        <v>88</v>
      </c>
      <c r="C63" s="11"/>
      <c r="D63" s="11"/>
      <c r="E63" s="11"/>
      <c r="F63" s="11"/>
      <c r="G63" s="11"/>
      <c r="H63" s="11"/>
      <c r="I63" s="14"/>
      <c r="J63" s="11"/>
      <c r="K63" s="11"/>
      <c r="L63" s="11"/>
      <c r="M63" s="11"/>
      <c r="N63" s="11"/>
      <c r="O63" s="11"/>
      <c r="P63" s="11"/>
      <c r="Q63" s="11"/>
      <c r="R63" s="11"/>
      <c r="S63" s="11"/>
    </row>
    <row r="65" spans="2:19" x14ac:dyDescent="0.25">
      <c r="H65" s="4" t="s">
        <v>89</v>
      </c>
    </row>
    <row r="66" spans="2:19" x14ac:dyDescent="0.25">
      <c r="H66" s="4" t="s">
        <v>92</v>
      </c>
    </row>
    <row r="68" spans="2:19" x14ac:dyDescent="0.25">
      <c r="H68" s="4" t="s">
        <v>74</v>
      </c>
    </row>
    <row r="69" spans="2:19" x14ac:dyDescent="0.25">
      <c r="H69" s="4"/>
    </row>
    <row r="70" spans="2:19" x14ac:dyDescent="0.25">
      <c r="H70" s="4"/>
    </row>
    <row r="71" spans="2:19" x14ac:dyDescent="0.25">
      <c r="H71" s="4"/>
    </row>
    <row r="72" spans="2:19" x14ac:dyDescent="0.25">
      <c r="H72" s="4"/>
    </row>
    <row r="73" spans="2:19" ht="16.8" x14ac:dyDescent="0.3">
      <c r="B73" s="47" t="s">
        <v>30</v>
      </c>
      <c r="C73" s="48" t="s">
        <v>53</v>
      </c>
      <c r="D73" s="48" t="s">
        <v>41</v>
      </c>
      <c r="E73" s="48" t="s">
        <v>42</v>
      </c>
      <c r="F73" s="48" t="s">
        <v>43</v>
      </c>
      <c r="G73" s="48" t="s">
        <v>44</v>
      </c>
      <c r="H73" s="48" t="s">
        <v>45</v>
      </c>
      <c r="I73" s="48" t="s">
        <v>46</v>
      </c>
      <c r="J73" s="48" t="s">
        <v>47</v>
      </c>
      <c r="K73" s="48" t="s">
        <v>48</v>
      </c>
      <c r="L73" s="48" t="s">
        <v>49</v>
      </c>
      <c r="M73" s="48" t="s">
        <v>50</v>
      </c>
      <c r="N73" s="48" t="s">
        <v>51</v>
      </c>
      <c r="O73" s="48" t="s">
        <v>52</v>
      </c>
    </row>
    <row r="74" spans="2:19" ht="16.8" x14ac:dyDescent="0.3">
      <c r="B74" s="44" t="s">
        <v>35</v>
      </c>
      <c r="C74" s="226">
        <f>'EP Form'!C70</f>
        <v>0</v>
      </c>
      <c r="D74" s="101">
        <f>'EP Form'!F70</f>
        <v>0</v>
      </c>
      <c r="E74" s="101">
        <f>'EP Form'!G70</f>
        <v>0</v>
      </c>
      <c r="F74" s="101">
        <f>'EP Form'!H70</f>
        <v>0</v>
      </c>
      <c r="G74" s="101">
        <f>'EP Form'!I70</f>
        <v>0</v>
      </c>
      <c r="H74" s="101">
        <f>'EP Form'!J70</f>
        <v>0</v>
      </c>
      <c r="I74" s="101">
        <f>'EP Form'!K70</f>
        <v>0</v>
      </c>
      <c r="J74" s="101">
        <f>'EP Form'!L70</f>
        <v>0</v>
      </c>
      <c r="K74" s="101">
        <f>'EP Form'!M70</f>
        <v>0</v>
      </c>
      <c r="L74" s="101">
        <f>'EP Form'!N70</f>
        <v>0</v>
      </c>
      <c r="M74" s="101">
        <f>'EP Form'!O70</f>
        <v>0</v>
      </c>
      <c r="N74" s="101">
        <f>'EP Form'!P70</f>
        <v>0</v>
      </c>
      <c r="O74" s="101">
        <f>'EP Form'!Q70</f>
        <v>0</v>
      </c>
    </row>
    <row r="75" spans="2:19" ht="16.8" x14ac:dyDescent="0.3">
      <c r="B75" s="44"/>
      <c r="C75" s="101"/>
      <c r="D75" s="101"/>
      <c r="E75" s="101"/>
      <c r="F75" s="101"/>
      <c r="G75" s="101"/>
      <c r="H75" s="101"/>
      <c r="I75" s="101"/>
      <c r="J75" s="101"/>
      <c r="K75" s="101"/>
      <c r="L75" s="101"/>
      <c r="M75" s="101"/>
      <c r="N75" s="101"/>
      <c r="O75" s="101"/>
    </row>
    <row r="76" spans="2:19" ht="13.8" x14ac:dyDescent="0.25">
      <c r="B76" s="3"/>
      <c r="C76" s="3"/>
      <c r="D76" s="3"/>
      <c r="E76" s="3"/>
      <c r="F76" s="3"/>
      <c r="G76" s="3"/>
      <c r="H76" s="3"/>
      <c r="I76" s="3"/>
      <c r="J76" s="3"/>
      <c r="K76" s="3"/>
      <c r="L76" s="3"/>
      <c r="M76" s="3"/>
      <c r="N76" s="3"/>
      <c r="O76" s="3"/>
      <c r="P76" s="3"/>
    </row>
    <row r="77" spans="2:19" ht="17.399999999999999" x14ac:dyDescent="0.3">
      <c r="B77" s="38"/>
      <c r="C77" s="11"/>
      <c r="D77" s="11"/>
      <c r="E77" s="11"/>
      <c r="F77" s="11"/>
      <c r="G77" s="11"/>
      <c r="H77" s="11"/>
      <c r="I77" s="14"/>
      <c r="J77" s="11"/>
      <c r="K77" s="11"/>
      <c r="L77" s="11"/>
      <c r="M77" s="11"/>
      <c r="N77" s="11"/>
      <c r="O77" s="11"/>
      <c r="P77" s="11"/>
      <c r="Q77" s="11"/>
      <c r="R77" s="11"/>
      <c r="S77" s="72"/>
    </row>
    <row r="78" spans="2:19" ht="21" customHeight="1" x14ac:dyDescent="0.25">
      <c r="B78" s="3"/>
      <c r="G78" s="61"/>
      <c r="Q78" s="21"/>
    </row>
    <row r="79" spans="2:19" ht="13.8" x14ac:dyDescent="0.25">
      <c r="B79" s="3"/>
      <c r="G79" s="30"/>
      <c r="Q79" s="21"/>
    </row>
    <row r="80" spans="2:19" ht="13.8" x14ac:dyDescent="0.25">
      <c r="B80" s="3"/>
      <c r="G80" s="30"/>
      <c r="P80" s="21"/>
      <c r="Q80" s="21"/>
    </row>
  </sheetData>
  <protectedRanges>
    <protectedRange sqref="E6:E7 M6:M7" name="Range3"/>
  </protectedRanges>
  <mergeCells count="49">
    <mergeCell ref="O52:P52"/>
    <mergeCell ref="O53:P53"/>
    <mergeCell ref="O56:P56"/>
    <mergeCell ref="Q56:S56"/>
    <mergeCell ref="Q51:S51"/>
    <mergeCell ref="Q52:S52"/>
    <mergeCell ref="Q53:S53"/>
    <mergeCell ref="Q54:S54"/>
    <mergeCell ref="Q55:S55"/>
    <mergeCell ref="N51:P51"/>
    <mergeCell ref="N54:P54"/>
    <mergeCell ref="N55:P55"/>
    <mergeCell ref="T12:W12"/>
    <mergeCell ref="Y12:AB12"/>
    <mergeCell ref="AD12:AG12"/>
    <mergeCell ref="AI12:AL12"/>
    <mergeCell ref="M6:Q6"/>
    <mergeCell ref="M7:O7"/>
    <mergeCell ref="B8:I9"/>
    <mergeCell ref="E25:F25"/>
    <mergeCell ref="E26:F27"/>
    <mergeCell ref="L28:L29"/>
    <mergeCell ref="Q28:Q29"/>
    <mergeCell ref="J29:J30"/>
    <mergeCell ref="O29:P30"/>
    <mergeCell ref="Q32:R33"/>
    <mergeCell ref="D33:E33"/>
    <mergeCell ref="D34:E34"/>
    <mergeCell ref="O36:O37"/>
    <mergeCell ref="P36:P37"/>
    <mergeCell ref="B39:B43"/>
    <mergeCell ref="C39:C43"/>
    <mergeCell ref="L47:L48"/>
    <mergeCell ref="J48:J49"/>
    <mergeCell ref="L32:M33"/>
    <mergeCell ref="J36:L37"/>
    <mergeCell ref="D60:E60"/>
    <mergeCell ref="D61:E61"/>
    <mergeCell ref="D51:E51"/>
    <mergeCell ref="L51:M52"/>
    <mergeCell ref="D52:E52"/>
    <mergeCell ref="J55:J56"/>
    <mergeCell ref="K55:K57"/>
    <mergeCell ref="N47:P47"/>
    <mergeCell ref="Q47:S47"/>
    <mergeCell ref="N48:P48"/>
    <mergeCell ref="N49:P49"/>
    <mergeCell ref="Q48:S48"/>
    <mergeCell ref="Q49:S50"/>
  </mergeCells>
  <pageMargins left="0.25" right="0.25" top="0.25" bottom="0.25" header="0.3" footer="0.3"/>
  <pageSetup scale="6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L81"/>
  <sheetViews>
    <sheetView showGridLines="0" topLeftCell="A7" zoomScale="70" zoomScaleNormal="70" workbookViewId="0">
      <selection activeCell="J48" sqref="J48:J49"/>
    </sheetView>
  </sheetViews>
  <sheetFormatPr defaultRowHeight="13.2" x14ac:dyDescent="0.25"/>
  <cols>
    <col min="1" max="1" width="2.88671875" customWidth="1"/>
    <col min="2" max="2" width="18.21875" bestFit="1" customWidth="1"/>
    <col min="5" max="5" width="8.88671875" customWidth="1"/>
    <col min="9" max="9" width="11.5546875" bestFit="1" customWidth="1"/>
    <col min="10" max="10" width="11" customWidth="1"/>
    <col min="11" max="12" width="10" bestFit="1" customWidth="1"/>
    <col min="13" max="13" width="7.88671875" customWidth="1"/>
    <col min="14" max="14" width="7.33203125" customWidth="1"/>
    <col min="15" max="15" width="8.33203125" customWidth="1"/>
    <col min="16" max="17" width="10" bestFit="1" customWidth="1"/>
    <col min="18" max="18" width="2.6640625" customWidth="1"/>
    <col min="20" max="38" width="0" hidden="1" customWidth="1"/>
  </cols>
  <sheetData>
    <row r="1" spans="2:38" ht="8.4" customHeight="1" x14ac:dyDescent="0.25"/>
    <row r="2" spans="2:38" x14ac:dyDescent="0.25">
      <c r="B2" s="12"/>
      <c r="C2" s="10"/>
      <c r="D2" s="10"/>
      <c r="E2" s="10"/>
      <c r="F2" s="10"/>
      <c r="G2" s="10"/>
      <c r="H2" s="10"/>
      <c r="I2" s="10"/>
      <c r="J2" s="10"/>
      <c r="K2" s="10"/>
      <c r="L2" s="10"/>
      <c r="M2" s="10"/>
      <c r="N2" s="10"/>
      <c r="O2" s="13"/>
      <c r="P2" s="12"/>
      <c r="Q2" s="10"/>
      <c r="R2" s="72"/>
    </row>
    <row r="3" spans="2:38" x14ac:dyDescent="0.25">
      <c r="B3" s="10"/>
      <c r="C3" s="10"/>
      <c r="D3" s="10"/>
      <c r="E3" s="10"/>
      <c r="F3" s="10"/>
      <c r="G3" s="10"/>
      <c r="H3" s="10"/>
      <c r="I3" s="10"/>
      <c r="J3" s="10"/>
      <c r="K3" s="10"/>
      <c r="L3" s="10"/>
      <c r="M3" s="10"/>
      <c r="N3" s="10"/>
      <c r="O3" s="10"/>
      <c r="P3" s="12"/>
      <c r="Q3" s="10"/>
      <c r="R3" s="72"/>
    </row>
    <row r="4" spans="2:38" x14ac:dyDescent="0.25">
      <c r="B4" s="10"/>
      <c r="C4" s="10"/>
      <c r="D4" s="10"/>
      <c r="E4" s="10"/>
      <c r="F4" s="10"/>
      <c r="G4" s="10"/>
      <c r="H4" s="10"/>
      <c r="I4" s="10"/>
      <c r="J4" s="10"/>
      <c r="K4" s="10"/>
      <c r="L4" s="10"/>
      <c r="M4" s="10"/>
      <c r="N4" s="10"/>
      <c r="O4" s="10"/>
      <c r="P4" s="10"/>
      <c r="Q4" s="10"/>
      <c r="R4" s="72"/>
    </row>
    <row r="6" spans="2:38" ht="17.399999999999999" x14ac:dyDescent="0.3">
      <c r="B6" s="64" t="s">
        <v>1</v>
      </c>
      <c r="C6" s="64"/>
      <c r="D6" s="64"/>
      <c r="E6" s="74">
        <f>'EP Form'!E6</f>
        <v>0</v>
      </c>
      <c r="F6" s="74"/>
      <c r="G6" s="74"/>
      <c r="H6" s="74"/>
      <c r="I6" s="64"/>
      <c r="J6" s="64"/>
      <c r="K6" s="64"/>
      <c r="L6" s="236" t="s">
        <v>9</v>
      </c>
      <c r="M6" s="340">
        <f>'EP Form'!E10</f>
        <v>0</v>
      </c>
      <c r="N6" s="340"/>
      <c r="O6" s="340"/>
      <c r="P6" s="340"/>
      <c r="Q6" s="340"/>
    </row>
    <row r="7" spans="2:38" ht="17.399999999999999" x14ac:dyDescent="0.3">
      <c r="B7" s="64" t="s">
        <v>10</v>
      </c>
      <c r="C7" s="64"/>
      <c r="D7" s="64"/>
      <c r="E7" s="75">
        <f>'EP Form'!E7</f>
        <v>0</v>
      </c>
      <c r="F7" s="75"/>
      <c r="G7" s="75"/>
      <c r="H7" s="75"/>
      <c r="I7" s="64"/>
      <c r="J7" s="64"/>
      <c r="K7" s="64"/>
      <c r="L7" s="236" t="s">
        <v>7</v>
      </c>
      <c r="M7" s="348">
        <f>'EP Form'!E11</f>
        <v>0</v>
      </c>
      <c r="N7" s="348"/>
      <c r="O7" s="348"/>
      <c r="P7" s="75"/>
      <c r="Q7" s="237"/>
    </row>
    <row r="8" spans="2:38" ht="36" customHeight="1" x14ac:dyDescent="0.4">
      <c r="B8" s="341" t="s">
        <v>113</v>
      </c>
      <c r="C8" s="341"/>
      <c r="D8" s="341"/>
      <c r="E8" s="341"/>
      <c r="F8" s="341"/>
      <c r="G8" s="341"/>
      <c r="H8" s="341"/>
      <c r="I8" s="341"/>
      <c r="L8" s="239" t="s">
        <v>219</v>
      </c>
      <c r="M8" s="240">
        <v>5</v>
      </c>
      <c r="N8" s="235" t="s">
        <v>220</v>
      </c>
      <c r="O8" s="240">
        <f>'EP Form'!Q16</f>
        <v>0</v>
      </c>
    </row>
    <row r="9" spans="2:38" ht="16.350000000000001" customHeight="1" x14ac:dyDescent="0.25">
      <c r="B9" s="341"/>
      <c r="C9" s="341"/>
      <c r="D9" s="341"/>
      <c r="E9" s="341"/>
      <c r="F9" s="341"/>
      <c r="G9" s="341"/>
      <c r="H9" s="341"/>
      <c r="I9" s="341"/>
    </row>
    <row r="10" spans="2:38" ht="17.399999999999999" x14ac:dyDescent="0.3">
      <c r="B10" s="38" t="s">
        <v>87</v>
      </c>
      <c r="C10" s="11"/>
      <c r="D10" s="11"/>
      <c r="E10" s="11"/>
      <c r="F10" s="11"/>
      <c r="G10" s="11"/>
      <c r="H10" s="38"/>
      <c r="I10" s="20"/>
      <c r="J10" s="11"/>
      <c r="K10" s="11"/>
      <c r="L10" s="11"/>
      <c r="M10" s="11"/>
      <c r="N10" s="11"/>
      <c r="O10" s="11"/>
      <c r="P10" s="11"/>
      <c r="Q10" s="36"/>
      <c r="R10" s="36"/>
      <c r="U10" s="4"/>
    </row>
    <row r="11" spans="2:38" ht="7.95" customHeight="1" x14ac:dyDescent="0.25"/>
    <row r="12" spans="2:38" ht="16.350000000000001" customHeight="1" x14ac:dyDescent="0.3">
      <c r="B12" s="43" t="s">
        <v>85</v>
      </c>
      <c r="C12" s="23"/>
      <c r="D12" s="23"/>
      <c r="E12" s="24"/>
      <c r="F12" s="57"/>
      <c r="I12" s="22" t="s">
        <v>104</v>
      </c>
      <c r="J12" s="23"/>
      <c r="K12" s="23"/>
      <c r="L12" s="23"/>
      <c r="M12" s="23"/>
      <c r="N12" s="23"/>
      <c r="O12" s="23"/>
      <c r="P12" s="24"/>
      <c r="T12" s="355">
        <v>1</v>
      </c>
      <c r="U12" s="355"/>
      <c r="V12" s="355"/>
      <c r="W12" s="355"/>
      <c r="Y12" s="355">
        <v>2</v>
      </c>
      <c r="Z12" s="355"/>
      <c r="AA12" s="355"/>
      <c r="AB12" s="355"/>
      <c r="AD12" s="355">
        <v>3</v>
      </c>
      <c r="AE12" s="355"/>
      <c r="AF12" s="355"/>
      <c r="AG12" s="355"/>
      <c r="AI12" s="355">
        <v>4</v>
      </c>
      <c r="AJ12" s="355"/>
      <c r="AK12" s="355"/>
      <c r="AL12" s="355"/>
    </row>
    <row r="13" spans="2:38" ht="18" customHeight="1" x14ac:dyDescent="0.25">
      <c r="B13" s="53" t="s">
        <v>30</v>
      </c>
      <c r="C13" s="53" t="s">
        <v>31</v>
      </c>
      <c r="D13" s="53" t="s">
        <v>96</v>
      </c>
      <c r="E13" s="54" t="s">
        <v>75</v>
      </c>
      <c r="F13" s="55"/>
      <c r="I13" s="29" t="s">
        <v>30</v>
      </c>
      <c r="J13" s="73" t="s">
        <v>61</v>
      </c>
      <c r="K13" s="28" t="s">
        <v>97</v>
      </c>
      <c r="L13" s="29" t="s">
        <v>32</v>
      </c>
      <c r="M13" s="29" t="s">
        <v>39</v>
      </c>
      <c r="N13" s="29" t="s">
        <v>40</v>
      </c>
      <c r="O13" s="29" t="s">
        <v>34</v>
      </c>
      <c r="P13" s="42" t="s">
        <v>75</v>
      </c>
      <c r="T13" s="29" t="s">
        <v>32</v>
      </c>
      <c r="U13" s="29" t="s">
        <v>39</v>
      </c>
      <c r="V13" s="29" t="s">
        <v>40</v>
      </c>
      <c r="W13" s="29" t="s">
        <v>34</v>
      </c>
      <c r="Y13" s="29" t="s">
        <v>32</v>
      </c>
      <c r="Z13" s="29" t="s">
        <v>39</v>
      </c>
      <c r="AA13" s="29" t="s">
        <v>40</v>
      </c>
      <c r="AB13" s="29" t="s">
        <v>34</v>
      </c>
      <c r="AD13" s="29" t="s">
        <v>32</v>
      </c>
      <c r="AE13" s="29" t="s">
        <v>39</v>
      </c>
      <c r="AF13" s="29" t="s">
        <v>40</v>
      </c>
      <c r="AG13" s="29" t="s">
        <v>34</v>
      </c>
      <c r="AI13" s="29" t="s">
        <v>32</v>
      </c>
      <c r="AJ13" s="29" t="s">
        <v>39</v>
      </c>
      <c r="AK13" s="29" t="s">
        <v>40</v>
      </c>
      <c r="AL13" s="29" t="s">
        <v>34</v>
      </c>
    </row>
    <row r="14" spans="2:38" ht="15" x14ac:dyDescent="0.25">
      <c r="B14" s="46" t="str">
        <f>IF('EP Form'!$B32="D",'EP Form'!$B32,"")</f>
        <v/>
      </c>
      <c r="C14" s="102" t="str">
        <f>IF('EP Form'!$B32="D",'EP Form'!$C32,"")</f>
        <v/>
      </c>
      <c r="D14" s="102" t="str">
        <f>IF('EP Form'!$B32="D",'EP Form'!$D32,"")</f>
        <v/>
      </c>
      <c r="E14" s="46" t="str">
        <f>IF('EP Form'!$B32="D",'EP Form'!$E32,"")</f>
        <v/>
      </c>
      <c r="F14" s="19"/>
      <c r="I14" s="81" t="str">
        <f>IF('EP Form'!I32="D",'EP Form'!I32,"")</f>
        <v/>
      </c>
      <c r="J14" s="81" t="str">
        <f>IF((AND('EP Form'!$I32="D", 'EP Form'!$J32&lt;6)),'EP Form'!$J32,"")</f>
        <v/>
      </c>
      <c r="K14" s="81" t="str">
        <f>IF((AND('EP Form'!$I32="D", 'EP Form'!$J32&lt;6)),'EP Form'!$K32,"")</f>
        <v/>
      </c>
      <c r="L14" s="103" t="str">
        <f>IF((AND('EP Form'!$I32="D", 'EP Form'!$J32&lt;6)),'EP Form'!$L32,"")</f>
        <v/>
      </c>
      <c r="M14" s="103" t="str">
        <f>IF((AND('EP Form'!$I32="D", 'EP Form'!$J32&lt;6)),'EP Form'!$M32,"")</f>
        <v/>
      </c>
      <c r="N14" s="103" t="str">
        <f>IF((AND('EP Form'!$I32="D", 'EP Form'!$J32&lt;6)),'EP Form'!$N32,"")</f>
        <v/>
      </c>
      <c r="O14" s="103" t="str">
        <f>IF((AND('EP Form'!$I32="D", 'EP Form'!$J32&lt;6)),'EP Form'!$O32,"")</f>
        <v/>
      </c>
      <c r="P14" s="45" t="str">
        <f>IF((AND('EP Form'!$I32="D", 'EP Form'!$J32&lt;6)),'EP Form'!$P32,"")</f>
        <v/>
      </c>
      <c r="T14">
        <f>IF(J14=1,L14,0)</f>
        <v>0</v>
      </c>
      <c r="U14">
        <f>IF(J14=1,M14,0)</f>
        <v>0</v>
      </c>
      <c r="V14">
        <f>IF(J14=1,N14,0)</f>
        <v>0</v>
      </c>
      <c r="W14">
        <f>IF(J14=1,O14,0)</f>
        <v>0</v>
      </c>
      <c r="Y14" s="4">
        <f>IF($J14=2,L14,0)</f>
        <v>0</v>
      </c>
      <c r="Z14" s="4">
        <f t="shared" ref="Z14:AB20" si="0">IF($J14=2,M14,0)</f>
        <v>0</v>
      </c>
      <c r="AA14" s="4">
        <f t="shared" si="0"/>
        <v>0</v>
      </c>
      <c r="AB14" s="4">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46" t="str">
        <f>IF('EP Form'!$B33="D",'EP Form'!$B33,"")</f>
        <v/>
      </c>
      <c r="C15" s="102" t="str">
        <f>IF('EP Form'!$B33="D",'EP Form'!$C33,"")</f>
        <v/>
      </c>
      <c r="D15" s="102" t="str">
        <f>IF('EP Form'!$B33="D",'EP Form'!$D33,"")</f>
        <v/>
      </c>
      <c r="E15" s="46" t="str">
        <f>IF('EP Form'!$B33="D",'EP Form'!$E33,"")</f>
        <v/>
      </c>
      <c r="F15" s="19"/>
      <c r="I15" s="81" t="str">
        <f>IF('EP Form'!$I33="D",'EP Form'!$I33,"")</f>
        <v/>
      </c>
      <c r="J15" s="81" t="str">
        <f>IF((AND('EP Form'!$I33="D", 'EP Form'!$J33&lt;6)),'EP Form'!$J33,"")</f>
        <v/>
      </c>
      <c r="K15" s="81" t="str">
        <f>IF((AND('EP Form'!I33="D", 'EP Form'!J33&lt;6)),'EP Form'!K33,"")</f>
        <v/>
      </c>
      <c r="L15" s="103" t="str">
        <f>IF((AND('EP Form'!I33="D", 'EP Form'!J33&lt;6)),'EP Form'!L33,"")</f>
        <v/>
      </c>
      <c r="M15" s="103" t="str">
        <f>IF((AND('EP Form'!I33="D", 'EP Form'!J33&lt;6)),'EP Form'!M33,"")</f>
        <v/>
      </c>
      <c r="N15" s="103" t="str">
        <f>IF((AND('EP Form'!I33="D", 'EP Form'!J33&lt;6)),'EP Form'!N33,"")</f>
        <v/>
      </c>
      <c r="O15" s="103" t="str">
        <f>IF((AND('EP Form'!I33="D", 'EP Form'!J33&lt;6)),'EP Form'!O33,"")</f>
        <v/>
      </c>
      <c r="P15" s="45" t="str">
        <f>IF((AND('EP Form'!$I33="D", 'EP Form'!$J33&lt;6)),'EP Form'!$P33,"")</f>
        <v/>
      </c>
      <c r="T15">
        <f>IF(J15=1,L15,0)</f>
        <v>0</v>
      </c>
      <c r="U15">
        <f t="shared" ref="U15:U20" si="3">IF(J15=1,M15,0)</f>
        <v>0</v>
      </c>
      <c r="V15">
        <f t="shared" ref="V15:V20" si="4">IF(J15=1,N15,0)</f>
        <v>0</v>
      </c>
      <c r="W15">
        <f t="shared" ref="W15:W20" si="5">IF(J15=1,O15,0)</f>
        <v>0</v>
      </c>
      <c r="Y15" s="4">
        <f t="shared" ref="Y15:Y20" si="6">IF(J15=2,L15,0)</f>
        <v>0</v>
      </c>
      <c r="Z15" s="4">
        <f t="shared" si="0"/>
        <v>0</v>
      </c>
      <c r="AA15" s="4">
        <f t="shared" si="0"/>
        <v>0</v>
      </c>
      <c r="AB15" s="4">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46" t="str">
        <f>IF('EP Form'!$B34="D",'EP Form'!$B34,"")</f>
        <v/>
      </c>
      <c r="C16" s="102" t="str">
        <f>IF('EP Form'!$B34="D",'EP Form'!$C34,"")</f>
        <v/>
      </c>
      <c r="D16" s="102" t="str">
        <f>IF('EP Form'!$B34="D",'EP Form'!$D34,"")</f>
        <v/>
      </c>
      <c r="E16" s="46" t="str">
        <f>IF('EP Form'!$B34="D",'EP Form'!$E34,"")</f>
        <v/>
      </c>
      <c r="I16" s="81" t="str">
        <f>IF('EP Form'!$I34="D",'EP Form'!$I34,"")</f>
        <v/>
      </c>
      <c r="J16" s="81" t="str">
        <f>IF((AND('EP Form'!$I34="D", 'EP Form'!$J34&lt;6)),'EP Form'!$J34,"")</f>
        <v/>
      </c>
      <c r="K16" s="81" t="str">
        <f>IF((AND('EP Form'!I34="D", 'EP Form'!J34&lt;6)),'EP Form'!K34,"")</f>
        <v/>
      </c>
      <c r="L16" s="103" t="str">
        <f>IF((AND('EP Form'!I34="D", 'EP Form'!J34&lt;6)),'EP Form'!L34,"")</f>
        <v/>
      </c>
      <c r="M16" s="103" t="str">
        <f>IF((AND('EP Form'!I34="D", 'EP Form'!J34&lt;6)),'EP Form'!M34,"")</f>
        <v/>
      </c>
      <c r="N16" s="103" t="str">
        <f>IF((AND('EP Form'!I34="D", 'EP Form'!J34&lt;6)),'EP Form'!N34,"")</f>
        <v/>
      </c>
      <c r="O16" s="103" t="str">
        <f>IF((AND('EP Form'!I34="D", 'EP Form'!J34&lt;6)),'EP Form'!O34,"")</f>
        <v/>
      </c>
      <c r="P16" s="45" t="str">
        <f>IF((AND('EP Form'!$I34="D", 'EP Form'!$J34&lt;6)),'EP Form'!$P34,"")</f>
        <v/>
      </c>
      <c r="T16">
        <f t="shared" ref="T16:T20" si="9">IF(J16=1,L16,0)</f>
        <v>0</v>
      </c>
      <c r="U16">
        <f t="shared" si="3"/>
        <v>0</v>
      </c>
      <c r="V16">
        <f t="shared" si="4"/>
        <v>0</v>
      </c>
      <c r="W16">
        <f t="shared" si="5"/>
        <v>0</v>
      </c>
      <c r="Y16" s="4">
        <f t="shared" si="6"/>
        <v>0</v>
      </c>
      <c r="Z16" s="4">
        <f t="shared" si="0"/>
        <v>0</v>
      </c>
      <c r="AA16" s="4">
        <f t="shared" si="0"/>
        <v>0</v>
      </c>
      <c r="AB16" s="4">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46" t="str">
        <f>IF('EP Form'!$B35="D",'EP Form'!$B35,"")</f>
        <v/>
      </c>
      <c r="C17" s="102" t="str">
        <f>IF('EP Form'!$B35="D",'EP Form'!$C35,"")</f>
        <v/>
      </c>
      <c r="D17" s="102" t="str">
        <f>IF('EP Form'!$B35="D",'EP Form'!$D35,"")</f>
        <v/>
      </c>
      <c r="E17" s="46" t="str">
        <f>IF('EP Form'!$B35="D",'EP Form'!$E35,"")</f>
        <v/>
      </c>
      <c r="F17" s="30"/>
      <c r="I17" s="81" t="str">
        <f>IF('EP Form'!$I35="D",'EP Form'!$I35,"")</f>
        <v/>
      </c>
      <c r="J17" s="81" t="str">
        <f>IF((AND('EP Form'!$I35="D", 'EP Form'!$J35&lt;6)),'EP Form'!$J35,"")</f>
        <v/>
      </c>
      <c r="K17" s="81" t="str">
        <f>IF((AND('EP Form'!I35="D", 'EP Form'!J35&lt;6)),'EP Form'!K35,"")</f>
        <v/>
      </c>
      <c r="L17" s="103" t="str">
        <f>IF((AND('EP Form'!I35="D", 'EP Form'!J35&lt;6)),'EP Form'!L35,"")</f>
        <v/>
      </c>
      <c r="M17" s="103" t="str">
        <f>IF((AND('EP Form'!I35="D", 'EP Form'!J35&lt;6)),'EP Form'!M35,"")</f>
        <v/>
      </c>
      <c r="N17" s="103" t="str">
        <f>IF((AND('EP Form'!I35="D", 'EP Form'!J35&lt;6)),'EP Form'!N35,"")</f>
        <v/>
      </c>
      <c r="O17" s="103" t="str">
        <f>IF((AND('EP Form'!I35="D", 'EP Form'!J35&lt;6)),'EP Form'!O35,"")</f>
        <v/>
      </c>
      <c r="P17" s="45" t="str">
        <f>IF((AND('EP Form'!$I35="D", 'EP Form'!$J35&lt;6)),'EP Form'!$P35,"")</f>
        <v/>
      </c>
      <c r="T17">
        <f t="shared" si="9"/>
        <v>0</v>
      </c>
      <c r="U17">
        <f t="shared" si="3"/>
        <v>0</v>
      </c>
      <c r="V17">
        <f t="shared" si="4"/>
        <v>0</v>
      </c>
      <c r="W17">
        <f t="shared" si="5"/>
        <v>0</v>
      </c>
      <c r="Y17" s="4">
        <f t="shared" si="6"/>
        <v>0</v>
      </c>
      <c r="Z17" s="4">
        <f t="shared" si="0"/>
        <v>0</v>
      </c>
      <c r="AA17" s="4">
        <f t="shared" si="0"/>
        <v>0</v>
      </c>
      <c r="AB17" s="4">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46" t="str">
        <f>IF('EP Form'!$B36="D",'EP Form'!$B36,"")</f>
        <v/>
      </c>
      <c r="C18" s="102" t="str">
        <f>IF('EP Form'!$B36="D",'EP Form'!$C36,"")</f>
        <v/>
      </c>
      <c r="D18" s="102" t="str">
        <f>IF('EP Form'!$B36="D",'EP Form'!$D36,"")</f>
        <v/>
      </c>
      <c r="E18" s="46" t="str">
        <f>IF('EP Form'!$B36="D",'EP Form'!$E36,"")</f>
        <v/>
      </c>
      <c r="F18" s="30"/>
      <c r="I18" s="81" t="str">
        <f>IF('EP Form'!$I36="D",'EP Form'!$I36,"")</f>
        <v/>
      </c>
      <c r="J18" s="81" t="str">
        <f>IF((AND('EP Form'!$I36="D", 'EP Form'!$J36&lt;6)),'EP Form'!$J36,"")</f>
        <v/>
      </c>
      <c r="K18" s="81" t="str">
        <f>IF((AND('EP Form'!I36="D", 'EP Form'!J36&lt;6)),'EP Form'!K36,"")</f>
        <v/>
      </c>
      <c r="L18" s="103" t="str">
        <f>IF((AND('EP Form'!I36="D", 'EP Form'!J36&lt;6)),'EP Form'!L36,"")</f>
        <v/>
      </c>
      <c r="M18" s="103" t="str">
        <f>IF((AND('EP Form'!I36="D", 'EP Form'!J36&lt;6)),'EP Form'!M36,"")</f>
        <v/>
      </c>
      <c r="N18" s="103" t="str">
        <f>IF((AND('EP Form'!I36="D", 'EP Form'!J36&lt;6)),'EP Form'!N36,"")</f>
        <v/>
      </c>
      <c r="O18" s="103" t="str">
        <f>IF((AND('EP Form'!I36="D", 'EP Form'!J36&lt;6)),'EP Form'!O36,"")</f>
        <v/>
      </c>
      <c r="P18" s="45" t="str">
        <f>IF((AND('EP Form'!$I36="D", 'EP Form'!$J36&lt;6)),'EP Form'!$P36,"")</f>
        <v/>
      </c>
      <c r="T18">
        <f t="shared" si="9"/>
        <v>0</v>
      </c>
      <c r="U18">
        <f t="shared" si="3"/>
        <v>0</v>
      </c>
      <c r="V18">
        <f t="shared" si="4"/>
        <v>0</v>
      </c>
      <c r="W18">
        <f t="shared" si="5"/>
        <v>0</v>
      </c>
      <c r="Y18" s="4">
        <f t="shared" si="6"/>
        <v>0</v>
      </c>
      <c r="Z18" s="4">
        <f t="shared" si="0"/>
        <v>0</v>
      </c>
      <c r="AA18" s="4">
        <f t="shared" si="0"/>
        <v>0</v>
      </c>
      <c r="AB18" s="4">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46" t="str">
        <f>IF('EP Form'!$B37="D",'EP Form'!$B37,"")</f>
        <v/>
      </c>
      <c r="C19" s="102" t="str">
        <f>IF('EP Form'!$B37="D",'EP Form'!$C37,"")</f>
        <v/>
      </c>
      <c r="D19" s="102" t="str">
        <f>IF('EP Form'!$B37="D",'EP Form'!$D37,"")</f>
        <v/>
      </c>
      <c r="E19" s="46" t="str">
        <f>IF('EP Form'!$B37="D",'EP Form'!$E37,"")</f>
        <v/>
      </c>
      <c r="I19" s="81" t="str">
        <f>IF('EP Form'!$I37="D",'EP Form'!$I37,"")</f>
        <v/>
      </c>
      <c r="J19" s="81" t="str">
        <f>IF((AND('EP Form'!$I37="D", 'EP Form'!$J37&lt;6)),'EP Form'!$J37,"")</f>
        <v/>
      </c>
      <c r="K19" s="81" t="str">
        <f>IF((AND('EP Form'!I37="D", 'EP Form'!J37&lt;6)),'EP Form'!K37,"")</f>
        <v/>
      </c>
      <c r="L19" s="103" t="str">
        <f>IF((AND('EP Form'!I37="D", 'EP Form'!J37&lt;6)),'EP Form'!L37,"")</f>
        <v/>
      </c>
      <c r="M19" s="103" t="str">
        <f>IF((AND('EP Form'!I37="D", 'EP Form'!J37&lt;6)),'EP Form'!M37,"")</f>
        <v/>
      </c>
      <c r="N19" s="103" t="str">
        <f>IF((AND('EP Form'!I37="D", 'EP Form'!J37&lt;6)),'EP Form'!N37,"")</f>
        <v/>
      </c>
      <c r="O19" s="103" t="str">
        <f>IF((AND('EP Form'!I37="D", 'EP Form'!J37&lt;6)),'EP Form'!O37,"")</f>
        <v/>
      </c>
      <c r="P19" s="45" t="str">
        <f>IF((AND('EP Form'!$I37="D", 'EP Form'!$J37&lt;6)),'EP Form'!$P37,"")</f>
        <v/>
      </c>
      <c r="T19">
        <f t="shared" si="9"/>
        <v>0</v>
      </c>
      <c r="U19">
        <f t="shared" si="3"/>
        <v>0</v>
      </c>
      <c r="V19">
        <f t="shared" si="4"/>
        <v>0</v>
      </c>
      <c r="W19">
        <f t="shared" si="5"/>
        <v>0</v>
      </c>
      <c r="Y19" s="4">
        <f t="shared" si="6"/>
        <v>0</v>
      </c>
      <c r="Z19" s="4">
        <f t="shared" si="0"/>
        <v>0</v>
      </c>
      <c r="AA19" s="4">
        <f t="shared" si="0"/>
        <v>0</v>
      </c>
      <c r="AB19" s="4">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50" t="s">
        <v>157</v>
      </c>
      <c r="C20" s="115">
        <f>SUM(C14:C19)</f>
        <v>0</v>
      </c>
      <c r="D20" s="115">
        <f>SUM(D14:D19)</f>
        <v>0</v>
      </c>
      <c r="E20" s="49">
        <f>SUM(E14:E19)</f>
        <v>0</v>
      </c>
      <c r="F20" s="56"/>
      <c r="G20" s="1"/>
      <c r="I20" s="81" t="str">
        <f>IF('EP Form'!$I38="D",'EP Form'!$I38,"")</f>
        <v/>
      </c>
      <c r="J20" s="81" t="str">
        <f>IF((AND('EP Form'!$I38="D", 'EP Form'!$J38&lt;6)),'EP Form'!$J38,"")</f>
        <v/>
      </c>
      <c r="K20" s="81" t="str">
        <f>IF((AND('EP Form'!I38="D", 'EP Form'!J38&lt;6)),'EP Form'!K38,"")</f>
        <v/>
      </c>
      <c r="L20" s="103" t="str">
        <f>IF((AND('EP Form'!I38="D", 'EP Form'!J38&lt;6)),'EP Form'!L38,"")</f>
        <v/>
      </c>
      <c r="M20" s="103" t="str">
        <f>IF((AND('EP Form'!I38="D", 'EP Form'!J38&lt;6)),'EP Form'!M38,"")</f>
        <v/>
      </c>
      <c r="N20" s="103" t="str">
        <f>IF((AND('EP Form'!I38="D", 'EP Form'!J38&lt;6)),'EP Form'!N38,"")</f>
        <v/>
      </c>
      <c r="O20" s="103" t="str">
        <f>IF((AND('EP Form'!I38="D", 'EP Form'!J38&lt;6)),'EP Form'!O38,"")</f>
        <v/>
      </c>
      <c r="P20" s="45" t="str">
        <f>IF((AND('EP Form'!$I38="D", 'EP Form'!$J38&lt;6)),'EP Form'!$P38,"")</f>
        <v/>
      </c>
      <c r="T20">
        <f t="shared" si="9"/>
        <v>0</v>
      </c>
      <c r="U20">
        <f t="shared" si="3"/>
        <v>0</v>
      </c>
      <c r="V20">
        <f t="shared" si="4"/>
        <v>0</v>
      </c>
      <c r="W20">
        <f t="shared" si="5"/>
        <v>0</v>
      </c>
      <c r="Y20" s="4">
        <f t="shared" si="6"/>
        <v>0</v>
      </c>
      <c r="Z20" s="4">
        <f t="shared" si="0"/>
        <v>0</v>
      </c>
      <c r="AA20" s="4">
        <f t="shared" si="0"/>
        <v>0</v>
      </c>
      <c r="AB20" s="4">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31"/>
      <c r="G21" s="32"/>
      <c r="T21" s="118">
        <f>SUM(T14:T20)</f>
        <v>0</v>
      </c>
      <c r="U21" s="118">
        <f t="shared" ref="U21:W21" si="10">SUM(U14:U20)</f>
        <v>0</v>
      </c>
      <c r="V21" s="118">
        <f t="shared" si="10"/>
        <v>0</v>
      </c>
      <c r="W21" s="118">
        <f t="shared" si="10"/>
        <v>0</v>
      </c>
      <c r="Y21" s="118">
        <f>SUM(Y14:Y20)</f>
        <v>0</v>
      </c>
      <c r="Z21" s="118">
        <f t="shared" ref="Z21:AB21" si="11">SUM(Z14:Z20)</f>
        <v>0</v>
      </c>
      <c r="AA21" s="118">
        <f t="shared" si="11"/>
        <v>0</v>
      </c>
      <c r="AB21" s="118">
        <f t="shared" si="11"/>
        <v>0</v>
      </c>
      <c r="AD21" s="118">
        <f>SUM(AD14:AD20)</f>
        <v>0</v>
      </c>
      <c r="AE21" s="118">
        <f t="shared" ref="AE21:AG21" si="12">SUM(AE14:AE20)</f>
        <v>0</v>
      </c>
      <c r="AF21" s="118">
        <f t="shared" si="12"/>
        <v>0</v>
      </c>
      <c r="AG21" s="118">
        <f t="shared" si="12"/>
        <v>0</v>
      </c>
      <c r="AI21" s="118">
        <f>SUM(AI14:AI20)</f>
        <v>0</v>
      </c>
      <c r="AJ21" s="118">
        <f t="shared" ref="AJ21:AL21" si="13">SUM(AJ14:AJ20)</f>
        <v>0</v>
      </c>
      <c r="AK21" s="118">
        <f t="shared" si="13"/>
        <v>0</v>
      </c>
      <c r="AL21" s="118">
        <f t="shared" si="13"/>
        <v>0</v>
      </c>
    </row>
    <row r="22" spans="2:38" ht="13.8" x14ac:dyDescent="0.25">
      <c r="F22" s="31"/>
      <c r="G22" s="32"/>
      <c r="T22" s="29" t="s">
        <v>32</v>
      </c>
      <c r="U22" s="29" t="s">
        <v>39</v>
      </c>
      <c r="V22" s="29" t="s">
        <v>40</v>
      </c>
      <c r="W22" s="29" t="s">
        <v>34</v>
      </c>
      <c r="Y22" s="29" t="s">
        <v>32</v>
      </c>
      <c r="Z22" s="29" t="s">
        <v>39</v>
      </c>
      <c r="AA22" s="29" t="s">
        <v>40</v>
      </c>
      <c r="AB22" s="29" t="s">
        <v>34</v>
      </c>
      <c r="AD22" s="29" t="s">
        <v>32</v>
      </c>
      <c r="AE22" s="29" t="s">
        <v>39</v>
      </c>
      <c r="AF22" s="29" t="s">
        <v>40</v>
      </c>
      <c r="AG22" s="29" t="s">
        <v>34</v>
      </c>
      <c r="AI22" s="29" t="s">
        <v>32</v>
      </c>
      <c r="AJ22" s="29" t="s">
        <v>39</v>
      </c>
      <c r="AK22" s="29" t="s">
        <v>40</v>
      </c>
      <c r="AL22" s="29" t="s">
        <v>34</v>
      </c>
    </row>
    <row r="23" spans="2:38" ht="24.6" x14ac:dyDescent="0.4">
      <c r="B23" s="67" t="str">
        <f>B8</f>
        <v>PANEL D</v>
      </c>
      <c r="C23" s="68"/>
      <c r="D23" s="69"/>
      <c r="E23" s="68"/>
      <c r="F23" s="70"/>
      <c r="G23" s="77" t="s">
        <v>75</v>
      </c>
      <c r="H23" s="78" t="str">
        <f>E17</f>
        <v/>
      </c>
      <c r="I23" s="51"/>
      <c r="J23" s="67" t="s">
        <v>100</v>
      </c>
      <c r="K23" s="68"/>
      <c r="L23" s="68"/>
      <c r="M23" s="71" t="str">
        <f>B23</f>
        <v>PANEL D</v>
      </c>
      <c r="N23" s="68"/>
      <c r="O23" s="68"/>
      <c r="P23" s="68"/>
      <c r="Q23" s="68"/>
      <c r="R23" s="68"/>
    </row>
    <row r="24" spans="2:38" ht="13.8" x14ac:dyDescent="0.25">
      <c r="D24" s="41"/>
      <c r="F24" s="31"/>
      <c r="G24" s="32"/>
      <c r="I24" s="4"/>
    </row>
    <row r="25" spans="2:38" ht="24.6" x14ac:dyDescent="0.4">
      <c r="D25" s="41"/>
      <c r="E25" s="342" t="s">
        <v>96</v>
      </c>
      <c r="F25" s="342"/>
      <c r="I25" s="4"/>
      <c r="J25" s="65" t="s">
        <v>114</v>
      </c>
      <c r="M25" s="3"/>
      <c r="N25" s="3"/>
      <c r="O25" s="65" t="s">
        <v>115</v>
      </c>
      <c r="P25" s="9"/>
      <c r="Q25" s="65"/>
    </row>
    <row r="26" spans="2:38" ht="13.8" x14ac:dyDescent="0.25">
      <c r="C26" s="33"/>
      <c r="D26" s="41"/>
      <c r="E26" s="343">
        <f>D20</f>
        <v>0</v>
      </c>
      <c r="F26" s="343"/>
      <c r="I26" s="4"/>
      <c r="M26" s="3"/>
      <c r="N26" s="4"/>
      <c r="R26" s="3"/>
    </row>
    <row r="27" spans="2:38" ht="13.8" x14ac:dyDescent="0.25">
      <c r="B27" s="27"/>
      <c r="D27" s="41"/>
      <c r="E27" s="343"/>
      <c r="F27" s="343"/>
      <c r="I27" s="4"/>
      <c r="M27" s="3"/>
      <c r="N27" s="4"/>
      <c r="R27" s="3"/>
    </row>
    <row r="28" spans="2:38" ht="13.95" customHeight="1" x14ac:dyDescent="0.25">
      <c r="B28" s="27"/>
      <c r="D28" s="41"/>
      <c r="E28" s="35"/>
      <c r="I28" s="41"/>
      <c r="J28" s="66"/>
      <c r="K28" s="367">
        <f>V21</f>
        <v>0</v>
      </c>
      <c r="L28" s="367"/>
      <c r="M28" s="3"/>
      <c r="N28" s="41"/>
      <c r="O28" s="66"/>
      <c r="Q28" s="345">
        <f>AA21</f>
        <v>0</v>
      </c>
      <c r="R28" s="3"/>
      <c r="U28" s="16"/>
    </row>
    <row r="29" spans="2:38" ht="13.95" customHeight="1" x14ac:dyDescent="0.25">
      <c r="B29" s="27"/>
      <c r="D29" s="41"/>
      <c r="I29" s="41"/>
      <c r="J29" s="346">
        <f>T21</f>
        <v>0</v>
      </c>
      <c r="K29" s="367"/>
      <c r="L29" s="367"/>
      <c r="M29" s="3"/>
      <c r="N29" s="41"/>
      <c r="O29" s="344">
        <f>Y21</f>
        <v>0</v>
      </c>
      <c r="P29" s="344"/>
      <c r="Q29" s="345"/>
      <c r="R29" s="3"/>
      <c r="U29" s="16"/>
    </row>
    <row r="30" spans="2:38" ht="13.95" customHeight="1" x14ac:dyDescent="0.25">
      <c r="B30" s="27"/>
      <c r="D30" s="41"/>
      <c r="I30" s="4"/>
      <c r="J30" s="346"/>
      <c r="L30" s="41"/>
      <c r="M30" s="3"/>
      <c r="N30" s="4"/>
      <c r="O30" s="344"/>
      <c r="P30" s="344"/>
      <c r="Q30" s="41"/>
      <c r="R30" s="3"/>
      <c r="U30" s="16"/>
    </row>
    <row r="31" spans="2:38" ht="15" customHeight="1" x14ac:dyDescent="0.25">
      <c r="B31" s="39"/>
      <c r="D31" s="16"/>
      <c r="I31" s="4"/>
      <c r="L31" s="16"/>
      <c r="M31" s="3"/>
      <c r="N31" s="4"/>
      <c r="Q31" s="16"/>
      <c r="R31" s="3"/>
      <c r="U31" s="16"/>
    </row>
    <row r="32" spans="2:38" ht="13.95" customHeight="1" x14ac:dyDescent="0.25">
      <c r="B32" s="39"/>
      <c r="I32" s="4"/>
      <c r="L32" s="374">
        <f>W21</f>
        <v>0</v>
      </c>
      <c r="M32" s="374"/>
      <c r="N32" s="4"/>
      <c r="Q32" s="367">
        <f>AB21</f>
        <v>0</v>
      </c>
      <c r="R32" s="367"/>
      <c r="U32" s="34"/>
    </row>
    <row r="33" spans="2:22" ht="13.95" customHeight="1" x14ac:dyDescent="0.25">
      <c r="B33" s="63"/>
      <c r="C33" s="63"/>
      <c r="D33" s="351"/>
      <c r="E33" s="351"/>
      <c r="I33" s="4"/>
      <c r="L33" s="374"/>
      <c r="M33" s="374"/>
      <c r="N33" s="4"/>
      <c r="Q33" s="367"/>
      <c r="R33" s="367"/>
    </row>
    <row r="34" spans="2:22" ht="13.8" x14ac:dyDescent="0.25">
      <c r="B34" s="63"/>
      <c r="C34" s="63"/>
      <c r="D34" s="351"/>
      <c r="E34" s="351"/>
      <c r="I34" s="4"/>
      <c r="L34" s="34"/>
      <c r="M34" s="3"/>
      <c r="N34" s="4"/>
      <c r="Q34" s="34"/>
      <c r="R34" s="3"/>
    </row>
    <row r="35" spans="2:22" ht="13.8" x14ac:dyDescent="0.25">
      <c r="D35" s="41"/>
      <c r="I35" s="4"/>
      <c r="M35" s="3"/>
      <c r="N35" s="4"/>
      <c r="R35" s="3"/>
    </row>
    <row r="36" spans="2:22" ht="13.95" customHeight="1" x14ac:dyDescent="0.25">
      <c r="C36" s="33"/>
      <c r="D36" s="41"/>
      <c r="I36" s="4"/>
      <c r="J36" s="345">
        <f>U21</f>
        <v>0</v>
      </c>
      <c r="K36" s="345" t="str">
        <f>M14</f>
        <v/>
      </c>
      <c r="L36" s="345"/>
      <c r="M36" s="3"/>
      <c r="N36" s="4"/>
      <c r="O36" s="345">
        <f>Z21</f>
        <v>0</v>
      </c>
      <c r="P36" s="374" t="str">
        <f>M15</f>
        <v/>
      </c>
      <c r="R36" s="3"/>
    </row>
    <row r="37" spans="2:22" ht="24.6" x14ac:dyDescent="0.4">
      <c r="B37" s="27"/>
      <c r="D37" s="41"/>
      <c r="I37" s="4"/>
      <c r="J37" s="345"/>
      <c r="K37" s="345"/>
      <c r="L37" s="345"/>
      <c r="M37" s="3"/>
      <c r="N37" s="4"/>
      <c r="O37" s="364"/>
      <c r="P37" s="374"/>
      <c r="R37" s="3"/>
      <c r="V37" s="65"/>
    </row>
    <row r="38" spans="2:22" ht="13.8" x14ac:dyDescent="0.25">
      <c r="B38" s="27"/>
      <c r="D38" s="41"/>
      <c r="E38" s="35"/>
      <c r="I38" s="41"/>
      <c r="M38" s="3"/>
      <c r="N38" s="41"/>
      <c r="R38" s="3"/>
      <c r="U38" s="16"/>
    </row>
    <row r="39" spans="2:22" ht="13.95" customHeight="1" x14ac:dyDescent="0.25">
      <c r="B39" s="349">
        <f>C20</f>
        <v>0</v>
      </c>
      <c r="C39" s="350" t="s">
        <v>31</v>
      </c>
      <c r="D39" s="41"/>
      <c r="I39" s="41"/>
      <c r="M39" s="3"/>
      <c r="N39" s="41"/>
      <c r="R39" s="3"/>
      <c r="U39" s="16"/>
    </row>
    <row r="40" spans="2:22" ht="13.95" customHeight="1" x14ac:dyDescent="0.25">
      <c r="B40" s="349"/>
      <c r="C40" s="350"/>
      <c r="D40" s="41"/>
      <c r="I40" s="4"/>
      <c r="L40" s="41"/>
      <c r="M40" s="3"/>
      <c r="N40" s="4"/>
      <c r="Q40" s="41"/>
      <c r="R40" s="3"/>
      <c r="U40" s="16"/>
    </row>
    <row r="41" spans="2:22" ht="15" customHeight="1" x14ac:dyDescent="0.25">
      <c r="B41" s="349"/>
      <c r="C41" s="350"/>
      <c r="D41" s="16"/>
      <c r="I41" s="4"/>
      <c r="L41" s="16"/>
      <c r="M41" s="3"/>
      <c r="N41" s="4"/>
      <c r="Q41" s="16"/>
      <c r="R41" s="3"/>
      <c r="U41" s="16"/>
    </row>
    <row r="42" spans="2:22" ht="13.95" customHeight="1" x14ac:dyDescent="0.25">
      <c r="B42" s="349"/>
      <c r="C42" s="350"/>
      <c r="I42" s="4"/>
      <c r="M42" s="3"/>
      <c r="N42" s="4"/>
      <c r="R42" s="3"/>
      <c r="U42" s="34"/>
    </row>
    <row r="43" spans="2:22" ht="24.6" customHeight="1" x14ac:dyDescent="0.25">
      <c r="B43" s="349"/>
      <c r="C43" s="350"/>
      <c r="D43" s="41"/>
      <c r="I43" s="4"/>
      <c r="M43" s="3"/>
      <c r="N43" s="4"/>
      <c r="R43" s="3"/>
    </row>
    <row r="44" spans="2:22" ht="24.6" x14ac:dyDescent="0.4">
      <c r="C44" s="33"/>
      <c r="D44" s="41"/>
      <c r="I44" s="4"/>
      <c r="J44" s="65" t="s">
        <v>116</v>
      </c>
      <c r="M44" s="3"/>
      <c r="N44" s="3"/>
      <c r="O44" s="65" t="s">
        <v>117</v>
      </c>
      <c r="P44" s="3"/>
      <c r="Q44" s="3"/>
    </row>
    <row r="45" spans="2:22" ht="13.8" x14ac:dyDescent="0.25">
      <c r="B45" s="27"/>
      <c r="D45" s="41"/>
      <c r="I45" s="4"/>
      <c r="M45" s="3"/>
      <c r="N45" s="4"/>
      <c r="R45" s="3"/>
    </row>
    <row r="46" spans="2:22" ht="13.8" x14ac:dyDescent="0.25">
      <c r="B46" s="27"/>
      <c r="D46" s="41"/>
      <c r="E46" s="35"/>
      <c r="I46" s="4"/>
      <c r="M46" s="3"/>
      <c r="N46" s="4"/>
      <c r="R46" s="3"/>
      <c r="U46" s="16"/>
    </row>
    <row r="47" spans="2:22" ht="21" x14ac:dyDescent="0.25">
      <c r="B47" s="27"/>
      <c r="D47" s="41"/>
      <c r="I47" s="41"/>
      <c r="J47" s="66"/>
      <c r="L47" s="345">
        <f>AF21</f>
        <v>0</v>
      </c>
      <c r="M47" s="3"/>
      <c r="N47" s="354" t="s">
        <v>128</v>
      </c>
      <c r="O47" s="354"/>
      <c r="P47" s="354"/>
      <c r="Q47" s="353" t="e">
        <f>'EP Form'!Y20</f>
        <v>#N/A</v>
      </c>
      <c r="R47" s="353"/>
      <c r="S47" s="353"/>
      <c r="U47" s="16"/>
    </row>
    <row r="48" spans="2:22" ht="19.2" customHeight="1" x14ac:dyDescent="0.25">
      <c r="B48" s="27"/>
      <c r="D48" s="41"/>
      <c r="I48" s="41"/>
      <c r="J48" s="345">
        <f>AD21</f>
        <v>0</v>
      </c>
      <c r="L48" s="345"/>
      <c r="M48" s="3"/>
      <c r="N48" s="354" t="s">
        <v>129</v>
      </c>
      <c r="O48" s="354"/>
      <c r="P48" s="354"/>
      <c r="Q48" s="353" t="e">
        <f>'EP Form'!Y25</f>
        <v>#N/A</v>
      </c>
      <c r="R48" s="353"/>
      <c r="S48" s="353"/>
      <c r="U48" s="16"/>
    </row>
    <row r="49" spans="2:21" ht="19.2" customHeight="1" x14ac:dyDescent="0.25">
      <c r="B49" s="39"/>
      <c r="D49" s="16"/>
      <c r="I49" s="4"/>
      <c r="J49" s="345"/>
      <c r="L49" s="41"/>
      <c r="M49" s="3"/>
      <c r="N49" s="354" t="s">
        <v>130</v>
      </c>
      <c r="O49" s="354"/>
      <c r="P49" s="354"/>
      <c r="Q49" s="360" t="e">
        <f>'EP Form'!Y30</f>
        <v>#N/A</v>
      </c>
      <c r="R49" s="360"/>
      <c r="S49" s="360"/>
      <c r="U49" s="16"/>
    </row>
    <row r="50" spans="2:21" ht="13.8" x14ac:dyDescent="0.25">
      <c r="B50" s="39"/>
      <c r="I50" s="4"/>
      <c r="L50" s="16"/>
      <c r="M50" s="3"/>
      <c r="N50" s="373"/>
      <c r="O50" s="373"/>
      <c r="P50" s="373"/>
      <c r="Q50" s="360"/>
      <c r="R50" s="360"/>
      <c r="S50" s="360"/>
      <c r="U50" s="34"/>
    </row>
    <row r="51" spans="2:21" ht="17.399999999999999" x14ac:dyDescent="0.25">
      <c r="B51" s="39"/>
      <c r="I51" s="4"/>
      <c r="L51" s="16"/>
      <c r="M51" s="3"/>
      <c r="N51" s="177"/>
      <c r="O51" s="177"/>
      <c r="P51" s="177"/>
      <c r="Q51" s="174"/>
      <c r="R51" s="174"/>
      <c r="S51" s="174"/>
      <c r="U51" s="34"/>
    </row>
    <row r="52" spans="2:21" ht="20.399999999999999" customHeight="1" x14ac:dyDescent="0.35">
      <c r="B52" s="63"/>
      <c r="C52" s="63"/>
      <c r="D52" s="351"/>
      <c r="E52" s="351"/>
      <c r="I52" s="4"/>
      <c r="L52" s="345">
        <f>AG21</f>
        <v>0</v>
      </c>
      <c r="M52" s="345"/>
      <c r="N52" s="80"/>
      <c r="O52" s="356" t="s">
        <v>174</v>
      </c>
      <c r="P52" s="356"/>
      <c r="Q52" s="361">
        <f>'EP Form'!$D$15</f>
        <v>0</v>
      </c>
      <c r="R52" s="362"/>
      <c r="S52" s="362"/>
    </row>
    <row r="53" spans="2:21" ht="17.399999999999999" customHeight="1" x14ac:dyDescent="0.35">
      <c r="B53" s="63"/>
      <c r="C53" s="63"/>
      <c r="D53" s="351"/>
      <c r="E53" s="351"/>
      <c r="I53" s="4"/>
      <c r="L53" s="345"/>
      <c r="M53" s="345"/>
      <c r="N53" s="80"/>
      <c r="O53" s="358" t="s">
        <v>175</v>
      </c>
      <c r="P53" s="358"/>
      <c r="Q53" s="361">
        <f>'EP Form'!$G$15</f>
        <v>0</v>
      </c>
      <c r="R53" s="362"/>
      <c r="S53" s="362"/>
    </row>
    <row r="54" spans="2:21" ht="21" customHeight="1" x14ac:dyDescent="0.35">
      <c r="D54" s="41"/>
      <c r="I54" s="4"/>
      <c r="L54" s="34"/>
      <c r="M54" s="3"/>
      <c r="N54" s="173"/>
      <c r="O54" s="358" t="s">
        <v>176</v>
      </c>
      <c r="P54" s="358"/>
      <c r="Q54" s="361">
        <f>'EP Form'!$J$15</f>
        <v>0</v>
      </c>
      <c r="R54" s="362"/>
      <c r="S54" s="362"/>
    </row>
    <row r="55" spans="2:21" ht="19.2" x14ac:dyDescent="0.35">
      <c r="C55" s="33"/>
      <c r="D55" s="41"/>
      <c r="I55" s="4"/>
      <c r="M55" s="3"/>
      <c r="N55" s="173"/>
      <c r="O55" s="358" t="s">
        <v>177</v>
      </c>
      <c r="P55" s="358"/>
      <c r="Q55" s="363">
        <f>'EP Form'!$M$15</f>
        <v>0</v>
      </c>
      <c r="R55" s="363"/>
      <c r="S55" s="363"/>
    </row>
    <row r="56" spans="2:21" ht="18" customHeight="1" x14ac:dyDescent="0.35">
      <c r="B56" s="27"/>
      <c r="D56" s="41"/>
      <c r="I56" s="4"/>
      <c r="J56" s="345">
        <f>AE21</f>
        <v>0</v>
      </c>
      <c r="K56" s="365" t="str">
        <f>M16</f>
        <v/>
      </c>
      <c r="M56" s="3"/>
      <c r="N56" s="172"/>
      <c r="O56" s="358" t="s">
        <v>178</v>
      </c>
      <c r="P56" s="358"/>
      <c r="Q56" s="361">
        <f>'EP Form'!$P$15</f>
        <v>0</v>
      </c>
      <c r="R56" s="362"/>
      <c r="S56" s="362"/>
    </row>
    <row r="57" spans="2:21" ht="13.8" customHeight="1" x14ac:dyDescent="0.25">
      <c r="B57" s="27"/>
      <c r="D57" s="41"/>
      <c r="E57" s="35"/>
      <c r="I57" s="4"/>
      <c r="J57" s="364"/>
      <c r="K57" s="365"/>
      <c r="M57" s="3"/>
      <c r="N57" s="41"/>
      <c r="R57" s="3"/>
      <c r="U57" s="16"/>
    </row>
    <row r="58" spans="2:21" ht="13.8" x14ac:dyDescent="0.25">
      <c r="B58" s="27"/>
      <c r="D58" s="41"/>
      <c r="I58" s="41"/>
      <c r="M58" s="3"/>
      <c r="N58" s="41"/>
      <c r="O58" s="355"/>
      <c r="P58" s="355"/>
      <c r="Q58" s="355"/>
      <c r="R58" s="355"/>
      <c r="S58" s="355"/>
      <c r="U58" s="16"/>
    </row>
    <row r="59" spans="2:21" ht="13.8" x14ac:dyDescent="0.25">
      <c r="B59" s="27"/>
      <c r="D59" s="41"/>
      <c r="I59" s="41"/>
      <c r="M59" s="3"/>
      <c r="N59" s="41"/>
      <c r="R59" s="3"/>
      <c r="U59" s="16"/>
    </row>
    <row r="60" spans="2:21" ht="13.8" x14ac:dyDescent="0.25">
      <c r="B60" s="39"/>
      <c r="I60" s="4"/>
      <c r="L60" s="16"/>
      <c r="M60" s="3"/>
      <c r="N60" s="4"/>
      <c r="Q60" s="16"/>
      <c r="R60" s="3"/>
      <c r="U60" s="34"/>
    </row>
    <row r="61" spans="2:21" ht="13.8" x14ac:dyDescent="0.25">
      <c r="B61" s="63"/>
      <c r="C61" s="63"/>
      <c r="D61" s="351"/>
      <c r="E61" s="351"/>
      <c r="I61" s="4"/>
      <c r="M61" s="3"/>
      <c r="N61" s="4"/>
      <c r="R61" s="3"/>
    </row>
    <row r="62" spans="2:21" ht="13.8" x14ac:dyDescent="0.25">
      <c r="B62" s="63"/>
      <c r="C62" s="63"/>
      <c r="D62" s="351"/>
      <c r="E62" s="351"/>
      <c r="I62" s="4"/>
      <c r="M62" s="3"/>
      <c r="N62" s="4"/>
      <c r="R62" s="3"/>
    </row>
    <row r="63" spans="2:21" ht="16.95" customHeight="1" x14ac:dyDescent="0.25">
      <c r="B63" s="19"/>
      <c r="I63" s="52"/>
      <c r="M63" s="3"/>
      <c r="N63" s="3"/>
      <c r="O63" s="3"/>
      <c r="P63" s="3"/>
      <c r="Q63" s="3"/>
    </row>
    <row r="64" spans="2:21" ht="17.399999999999999" x14ac:dyDescent="0.3">
      <c r="B64" s="38" t="s">
        <v>88</v>
      </c>
      <c r="C64" s="11"/>
      <c r="D64" s="11"/>
      <c r="E64" s="11"/>
      <c r="F64" s="11"/>
      <c r="G64" s="11"/>
      <c r="H64" s="11"/>
      <c r="I64" s="14"/>
      <c r="J64" s="11"/>
      <c r="K64" s="11"/>
      <c r="L64" s="11"/>
      <c r="M64" s="11"/>
      <c r="N64" s="11"/>
      <c r="O64" s="11"/>
      <c r="P64" s="11"/>
      <c r="Q64" s="11"/>
      <c r="R64" s="11"/>
      <c r="S64" s="11"/>
    </row>
    <row r="66" spans="2:19" x14ac:dyDescent="0.25">
      <c r="H66" s="4" t="s">
        <v>89</v>
      </c>
    </row>
    <row r="67" spans="2:19" x14ac:dyDescent="0.25">
      <c r="H67" s="4" t="s">
        <v>92</v>
      </c>
    </row>
    <row r="69" spans="2:19" x14ac:dyDescent="0.25">
      <c r="H69" s="4" t="s">
        <v>74</v>
      </c>
    </row>
    <row r="70" spans="2:19" x14ac:dyDescent="0.25">
      <c r="H70" s="4"/>
    </row>
    <row r="71" spans="2:19" x14ac:dyDescent="0.25">
      <c r="H71" s="4"/>
    </row>
    <row r="72" spans="2:19" x14ac:dyDescent="0.25">
      <c r="H72" s="4"/>
    </row>
    <row r="73" spans="2:19" x14ac:dyDescent="0.25">
      <c r="H73" s="4"/>
    </row>
    <row r="74" spans="2:19" ht="16.8" x14ac:dyDescent="0.3">
      <c r="B74" s="47" t="s">
        <v>30</v>
      </c>
      <c r="C74" s="48" t="s">
        <v>53</v>
      </c>
      <c r="D74" s="48" t="s">
        <v>41</v>
      </c>
      <c r="E74" s="48" t="s">
        <v>42</v>
      </c>
      <c r="F74" s="48" t="s">
        <v>43</v>
      </c>
      <c r="G74" s="48" t="s">
        <v>44</v>
      </c>
      <c r="H74" s="48" t="s">
        <v>45</v>
      </c>
      <c r="I74" s="48" t="s">
        <v>46</v>
      </c>
      <c r="J74" s="48" t="s">
        <v>47</v>
      </c>
      <c r="K74" s="48" t="s">
        <v>48</v>
      </c>
      <c r="L74" s="48" t="s">
        <v>49</v>
      </c>
      <c r="M74" s="48" t="s">
        <v>50</v>
      </c>
      <c r="N74" s="48" t="s">
        <v>51</v>
      </c>
      <c r="O74" s="48" t="s">
        <v>52</v>
      </c>
    </row>
    <row r="75" spans="2:19" ht="16.8" x14ac:dyDescent="0.3">
      <c r="B75" s="44" t="s">
        <v>36</v>
      </c>
      <c r="C75" s="226">
        <f>'EP Form'!C71</f>
        <v>0</v>
      </c>
      <c r="D75" s="101">
        <f>'EP Form'!F71</f>
        <v>0</v>
      </c>
      <c r="E75" s="101">
        <f>'EP Form'!G71</f>
        <v>0</v>
      </c>
      <c r="F75" s="101">
        <f>'EP Form'!H71</f>
        <v>0</v>
      </c>
      <c r="G75" s="101">
        <f>'EP Form'!I71</f>
        <v>0</v>
      </c>
      <c r="H75" s="101">
        <f>'EP Form'!J71</f>
        <v>0</v>
      </c>
      <c r="I75" s="101">
        <f>'EP Form'!K71</f>
        <v>0</v>
      </c>
      <c r="J75" s="101">
        <f>'EP Form'!L71</f>
        <v>0</v>
      </c>
      <c r="K75" s="101">
        <f>'EP Form'!M71</f>
        <v>0</v>
      </c>
      <c r="L75" s="101">
        <f>'EP Form'!N71</f>
        <v>0</v>
      </c>
      <c r="M75" s="101">
        <f>'EP Form'!O71</f>
        <v>0</v>
      </c>
      <c r="N75" s="101">
        <f>'EP Form'!P71</f>
        <v>0</v>
      </c>
      <c r="O75" s="101">
        <f>'EP Form'!Q71</f>
        <v>0</v>
      </c>
    </row>
    <row r="76" spans="2:19" ht="16.8" x14ac:dyDescent="0.3">
      <c r="B76" s="44"/>
      <c r="C76" s="101"/>
      <c r="D76" s="101"/>
      <c r="E76" s="101"/>
      <c r="F76" s="101"/>
      <c r="G76" s="101"/>
      <c r="H76" s="101"/>
      <c r="I76" s="101"/>
      <c r="J76" s="101"/>
      <c r="K76" s="101"/>
      <c r="L76" s="101"/>
      <c r="M76" s="101"/>
      <c r="N76" s="101"/>
      <c r="O76" s="101"/>
    </row>
    <row r="77" spans="2:19" ht="13.8" x14ac:dyDescent="0.25">
      <c r="B77" s="3"/>
      <c r="C77" s="3"/>
      <c r="D77" s="3"/>
      <c r="E77" s="3"/>
      <c r="F77" s="3"/>
      <c r="G77" s="3"/>
      <c r="H77" s="3"/>
      <c r="I77" s="3"/>
      <c r="J77" s="3"/>
      <c r="K77" s="3"/>
      <c r="L77" s="3"/>
      <c r="M77" s="3"/>
      <c r="N77" s="3"/>
      <c r="O77" s="3"/>
      <c r="P77" s="3"/>
    </row>
    <row r="78" spans="2:19" ht="17.399999999999999" x14ac:dyDescent="0.3">
      <c r="B78" s="38"/>
      <c r="C78" s="11"/>
      <c r="D78" s="11"/>
      <c r="E78" s="11"/>
      <c r="F78" s="11"/>
      <c r="G78" s="11"/>
      <c r="H78" s="11"/>
      <c r="I78" s="14"/>
      <c r="J78" s="11"/>
      <c r="K78" s="11"/>
      <c r="L78" s="11"/>
      <c r="M78" s="11"/>
      <c r="N78" s="11"/>
      <c r="O78" s="11"/>
      <c r="P78" s="11"/>
      <c r="Q78" s="11"/>
      <c r="R78" s="11"/>
      <c r="S78" s="72"/>
    </row>
    <row r="79" spans="2:19" ht="21" customHeight="1" x14ac:dyDescent="0.25">
      <c r="B79" s="3"/>
      <c r="G79" s="61"/>
      <c r="Q79" s="21"/>
    </row>
    <row r="80" spans="2:19" ht="13.8" x14ac:dyDescent="0.25">
      <c r="B80" s="3"/>
      <c r="G80" s="30"/>
      <c r="Q80" s="21"/>
    </row>
    <row r="81" spans="2:17" ht="13.8" x14ac:dyDescent="0.25">
      <c r="B81" s="3"/>
      <c r="G81" s="30"/>
      <c r="P81" s="21"/>
      <c r="Q81" s="21"/>
    </row>
  </sheetData>
  <protectedRanges>
    <protectedRange sqref="E6:E7 M6:M7" name="Range3"/>
  </protectedRanges>
  <mergeCells count="50">
    <mergeCell ref="Q58:S58"/>
    <mergeCell ref="O52:P52"/>
    <mergeCell ref="O54:P54"/>
    <mergeCell ref="O53:P53"/>
    <mergeCell ref="O55:P55"/>
    <mergeCell ref="O56:P56"/>
    <mergeCell ref="Q52:S52"/>
    <mergeCell ref="Q53:S53"/>
    <mergeCell ref="Q54:S54"/>
    <mergeCell ref="Q55:S55"/>
    <mergeCell ref="Q56:S56"/>
    <mergeCell ref="T12:W12"/>
    <mergeCell ref="Y12:AB12"/>
    <mergeCell ref="AD12:AG12"/>
    <mergeCell ref="AI12:AL12"/>
    <mergeCell ref="M6:Q6"/>
    <mergeCell ref="M7:O7"/>
    <mergeCell ref="B8:I9"/>
    <mergeCell ref="E25:F25"/>
    <mergeCell ref="E26:F27"/>
    <mergeCell ref="Q28:Q29"/>
    <mergeCell ref="J29:J30"/>
    <mergeCell ref="O29:P30"/>
    <mergeCell ref="K28:L29"/>
    <mergeCell ref="L32:M33"/>
    <mergeCell ref="Q32:R33"/>
    <mergeCell ref="D33:E33"/>
    <mergeCell ref="D34:E34"/>
    <mergeCell ref="O36:O37"/>
    <mergeCell ref="P36:P37"/>
    <mergeCell ref="J36:L37"/>
    <mergeCell ref="B39:B43"/>
    <mergeCell ref="C39:C43"/>
    <mergeCell ref="L47:L48"/>
    <mergeCell ref="J48:J49"/>
    <mergeCell ref="Q49:S50"/>
    <mergeCell ref="Q47:S47"/>
    <mergeCell ref="Q48:S48"/>
    <mergeCell ref="D61:E61"/>
    <mergeCell ref="D62:E62"/>
    <mergeCell ref="N47:P47"/>
    <mergeCell ref="N48:P48"/>
    <mergeCell ref="N49:P49"/>
    <mergeCell ref="N50:P50"/>
    <mergeCell ref="D52:E52"/>
    <mergeCell ref="L52:M53"/>
    <mergeCell ref="D53:E53"/>
    <mergeCell ref="J56:J57"/>
    <mergeCell ref="K56:K57"/>
    <mergeCell ref="O58:P58"/>
  </mergeCells>
  <pageMargins left="0.25" right="0.25" top="0.25" bottom="0.25" header="0.3" footer="0.3"/>
  <pageSetup scale="5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EP Form</vt:lpstr>
      <vt:lpstr>InfoSheet</vt:lpstr>
      <vt:lpstr>Quote</vt:lpstr>
      <vt:lpstr>Cutout example</vt:lpstr>
      <vt:lpstr>MM to Inch Conv</vt:lpstr>
      <vt:lpstr>OfficeOnlyA</vt:lpstr>
      <vt:lpstr>OfficeOnlyB</vt:lpstr>
      <vt:lpstr>OfficeOnlyC</vt:lpstr>
      <vt:lpstr>OfficeOnlyD</vt:lpstr>
      <vt:lpstr>OfficeOnlyE</vt:lpstr>
      <vt:lpstr>OfficeOnlyF</vt:lpstr>
      <vt:lpstr>'Cutout example'!Print_Area</vt:lpstr>
      <vt:lpstr>'EP Form'!Print_Area</vt:lpstr>
      <vt:lpstr>InfoSheet!Print_Area</vt:lpstr>
      <vt:lpstr>OfficeOnlyA!Print_Area</vt:lpstr>
      <vt:lpstr>OfficeOnlyB!Print_Area</vt:lpstr>
      <vt:lpstr>OfficeOnlyC!Print_Area</vt:lpstr>
      <vt:lpstr>OfficeOnlyD!Print_Area</vt:lpstr>
      <vt:lpstr>OfficeOnlyE!Print_Area</vt:lpstr>
      <vt:lpstr>OfficeOnlyF!Print_Area</vt:lpstr>
    </vt:vector>
  </TitlesOfParts>
  <Company>Fellfab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Maddalena</dc:creator>
  <cp:lastModifiedBy>Mark M. Maddalena</cp:lastModifiedBy>
  <cp:lastPrinted>2023-06-12T14:32:54Z</cp:lastPrinted>
  <dcterms:created xsi:type="dcterms:W3CDTF">2008-02-21T13:26:21Z</dcterms:created>
  <dcterms:modified xsi:type="dcterms:W3CDTF">2023-11-07T15:41:30Z</dcterms:modified>
</cp:coreProperties>
</file>